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activeTab="0"/>
  </bookViews>
  <sheets>
    <sheet name="centralizator" sheetId="1" r:id="rId1"/>
    <sheet name=" Transp. cu banda" sheetId="2" r:id="rId2"/>
    <sheet name=" Concasoare aglomerat" sheetId="3" r:id="rId3"/>
    <sheet name="Concasoare cocs" sheetId="4" r:id="rId4"/>
    <sheet name="Racitoare Liniare" sheetId="5" r:id="rId5"/>
    <sheet name="Masini aglomerare" sheetId="6" r:id="rId6"/>
    <sheet name="Tobe de amestec " sheetId="7" r:id="rId7"/>
    <sheet name="Tamburi extractori sarja,pat" sheetId="8" r:id="rId8"/>
    <sheet name="Buncare " sheetId="9" r:id="rId9"/>
    <sheet name="Pluguri sub MA" sheetId="10" r:id="rId10"/>
  </sheets>
  <definedNames>
    <definedName name="_xlnm._FilterDatabase" localSheetId="2" hidden="1">' Concasoare aglomerat'!$A$3:$K$3</definedName>
    <definedName name="_xlnm._FilterDatabase" localSheetId="1" hidden="1">' Transp. cu banda'!$A$2:$IV$2</definedName>
    <definedName name="_xlnm._FilterDatabase" localSheetId="8" hidden="1">'Buncare '!$A$3:$K$3</definedName>
    <definedName name="_xlnm._FilterDatabase" localSheetId="0" hidden="1">'centralizator'!$A$1:$D$1</definedName>
    <definedName name="_xlnm._FilterDatabase" localSheetId="3" hidden="1">'Concasoare cocs'!$A$3:$K$3</definedName>
    <definedName name="_xlnm._FilterDatabase" localSheetId="5" hidden="1">'Masini aglomerare'!$A$3:$K$3</definedName>
    <definedName name="_xlnm._FilterDatabase" localSheetId="9" hidden="1">'Pluguri sub MA'!$A$3:$K$3</definedName>
    <definedName name="_xlnm._FilterDatabase" localSheetId="4" hidden="1">'Racitoare Liniare'!$A$3:$K$3</definedName>
    <definedName name="_xlnm._FilterDatabase" localSheetId="7" hidden="1">'Tamburi extractori sarja,pat'!$A$3:$K$3</definedName>
    <definedName name="_xlnm._FilterDatabase" localSheetId="6" hidden="1">'Tobe de amestec '!$A$3:$K$3</definedName>
  </definedNames>
  <calcPr fullCalcOnLoad="1"/>
</workbook>
</file>

<file path=xl/sharedStrings.xml><?xml version="1.0" encoding="utf-8"?>
<sst xmlns="http://schemas.openxmlformats.org/spreadsheetml/2006/main" count="1005" uniqueCount="607">
  <si>
    <t>Denumire Pachete de lucru</t>
  </si>
  <si>
    <t>Denumire activitati</t>
  </si>
  <si>
    <t>Nr. Lucratori</t>
  </si>
  <si>
    <t>Nr. Crt.</t>
  </si>
  <si>
    <t>Nr. activitati</t>
  </si>
  <si>
    <t>Frecventa anuala</t>
  </si>
  <si>
    <t>Demontare lagare superioare</t>
  </si>
  <si>
    <t>Montare ax cu dinti concasor aglomerat</t>
  </si>
  <si>
    <t>Montare lagare superioare</t>
  </si>
  <si>
    <t>Montare bara de cuplare</t>
  </si>
  <si>
    <t>Demontare bara de cuplare</t>
  </si>
  <si>
    <t>Demontare ax dinti</t>
  </si>
  <si>
    <t>Demontare bare gratar uzate</t>
  </si>
  <si>
    <t>Montare bare gratar</t>
  </si>
  <si>
    <t>Montare hota concasor</t>
  </si>
  <si>
    <t>Reparatii cap intoarere</t>
  </si>
  <si>
    <t>Remedieri etansari usi/capace vizitare</t>
  </si>
  <si>
    <t>Reparatii/revizii roti cap intoarcere</t>
  </si>
  <si>
    <t>Reparat palnii melc</t>
  </si>
  <si>
    <t>Reparat mecanism de apropiere</t>
  </si>
  <si>
    <t>Montare carucioare demontate</t>
  </si>
  <si>
    <t xml:space="preserve">Demontat capace, aparatori valturi inferioare </t>
  </si>
  <si>
    <t>Demontat capace, aparatori valturi superioare</t>
  </si>
  <si>
    <t>Demontat baterie cu arcuri valturi superioare</t>
  </si>
  <si>
    <t>Demontat valt mobil superior</t>
  </si>
  <si>
    <t>Demontat valt fix superior</t>
  </si>
  <si>
    <t>Demontat baterie cu arcuri valturi inferioare</t>
  </si>
  <si>
    <t>Demontat valt mobil inferior</t>
  </si>
  <si>
    <t>Demontat valt fix inferior</t>
  </si>
  <si>
    <t xml:space="preserve">Reparat batiu concasor - refacere suduri fisurate </t>
  </si>
  <si>
    <t>Reparat batiu concasor - inlocuire prezoane M56x220, M56x590, M24x80</t>
  </si>
  <si>
    <t>Reparat element legatura concasor- transportor KM8</t>
  </si>
  <si>
    <t>Montat valt fix inferior</t>
  </si>
  <si>
    <t>Montat valt mobil inferior</t>
  </si>
  <si>
    <t>Montat baterie cu arcuri valturi inferioare</t>
  </si>
  <si>
    <t>Montat capace valturi inferioare</t>
  </si>
  <si>
    <t>Montat valt fix superior</t>
  </si>
  <si>
    <t>Montat valt mobil superior</t>
  </si>
  <si>
    <t>Montat baterie cu arcuri valturi superioare</t>
  </si>
  <si>
    <t>Montat capace valturi superioare</t>
  </si>
  <si>
    <t xml:space="preserve">Inlocuire si gresare lant gall 2 ½”, gresare roti de lant </t>
  </si>
  <si>
    <t>Montat aparatori de protectie lant gall</t>
  </si>
  <si>
    <r>
      <t xml:space="preserve">Reparat batiu concasor - inlocuire glisiere I </t>
    </r>
    <r>
      <rPr>
        <sz val="10"/>
        <rFont val="Calibri"/>
        <family val="2"/>
      </rPr>
      <t>÷</t>
    </r>
    <r>
      <rPr>
        <sz val="10"/>
        <rFont val="Arial"/>
        <family val="2"/>
      </rPr>
      <t xml:space="preserve"> V</t>
    </r>
  </si>
  <si>
    <t xml:space="preserve">Reparat concasor cu patru valturi </t>
  </si>
  <si>
    <t>Aliniere motor-CE-reductor-CE-TA</t>
  </si>
  <si>
    <t>Demontare suruburi fixare reductor antrenare de batiu</t>
  </si>
  <si>
    <t>Demontare reductor antrenare si manevrare la cota 0</t>
  </si>
  <si>
    <t>Reparat batiu dupa demontare reductor antrenare</t>
  </si>
  <si>
    <t>Verificare/inlocuire semicuple defecte ramase pe axul motorului si al tamburului de antrenare</t>
  </si>
  <si>
    <t>Premontaj reductor antrenare</t>
  </si>
  <si>
    <t>Demontare capotaj tambur antrenare</t>
  </si>
  <si>
    <t>Demontare bolturi si bucse elastice cuplaje elastice -reductor- tambur antrenare</t>
  </si>
  <si>
    <t>Demontare tambur antrenare  TA  si manevrare la cota 0</t>
  </si>
  <si>
    <t>Reparat batiu dupa demontare tambur antrenare</t>
  </si>
  <si>
    <t>Verificare/inlocuire semicupla defecte ramase pe axul reductorului de antrenare</t>
  </si>
  <si>
    <t>Premontaj tambur antrenare</t>
  </si>
  <si>
    <t>Montare capotaj tambur antrenare</t>
  </si>
  <si>
    <t xml:space="preserve">Montare bolturi si bucse elastice cuplaje elastice, frana </t>
  </si>
  <si>
    <t>Demontare carcasa superioara reductor antrenare</t>
  </si>
  <si>
    <t>Demontare, frana, bolturi si bucse elastice cuplaje elastice motor-reductor si reductor- tambur antrenare</t>
  </si>
  <si>
    <t>Demontat traverse blocare - slabit din troliu tambur intindere</t>
  </si>
  <si>
    <t>Demontare capotaj tambur deviere antrenare</t>
  </si>
  <si>
    <t>Demontare tambur deviere antrenare  TDA  si manevrare la cota 0</t>
  </si>
  <si>
    <t>Montare capotaj tambur deviere antrenare</t>
  </si>
  <si>
    <t>Demontare tambur deviere intindere amonte  TDIa si manevrare la cota 0</t>
  </si>
  <si>
    <t>Montare tambur deviere intindere amonte  TDIa</t>
  </si>
  <si>
    <t>Demontare tambur deviere intindere aval  TDIa si manevrare la cota 0</t>
  </si>
  <si>
    <t>Demontare tambur intoarcere  TI si manevrare la cota 0</t>
  </si>
  <si>
    <t>Probe</t>
  </si>
  <si>
    <t>Timp  (ore)</t>
  </si>
  <si>
    <t>Timp (ore)</t>
  </si>
  <si>
    <t>Demontare placi uzura plan descarcare concasor</t>
  </si>
  <si>
    <t>Reparat plan descarcare concasor</t>
  </si>
  <si>
    <t xml:space="preserve">Inlocuire reductor antrenare transportor cu banda </t>
  </si>
  <si>
    <t xml:space="preserve">Inlocuire tambur antrenare transportor cu banda </t>
  </si>
  <si>
    <t xml:space="preserve">Inlocuire tambur deviere antrenare transportor cu banda </t>
  </si>
  <si>
    <t xml:space="preserve">Inlocuire tambur deviere intindere amonte transportor cu banda </t>
  </si>
  <si>
    <t>Inlocuire tambur deviere intindere aval transportor cu banda</t>
  </si>
  <si>
    <t xml:space="preserve">Inlocuire tambur intoarcere transportor cu banda </t>
  </si>
  <si>
    <t>Inlocuire etansare cap antrenare MA5,6</t>
  </si>
  <si>
    <t>Inlocuire etansare cap intoarcere MA5,6</t>
  </si>
  <si>
    <t>Inlocuire suport etansare cap intoarcere</t>
  </si>
  <si>
    <t>Montare placi cu contragreutate cap intoarcere</t>
  </si>
  <si>
    <t>Reparat cap intoarcere MA5,6</t>
  </si>
  <si>
    <t>Placat si sudat zone debitate</t>
  </si>
  <si>
    <t>Debitare zone uzate palnii cap intoarcere</t>
  </si>
  <si>
    <t>Inlocuire placi uzura placi uzura palnii cap intoarcere</t>
  </si>
  <si>
    <t>Reparat cap antrenare MA5,6</t>
  </si>
  <si>
    <t>Debitare zone uzate palnii cap antrenare</t>
  </si>
  <si>
    <t>Inlocuire ghidaje uzate</t>
  </si>
  <si>
    <t>Refacere suduri fisurate ureche agatare</t>
  </si>
  <si>
    <t>Demontare reductor antrenare</t>
  </si>
  <si>
    <t>Demontare rola de reazem</t>
  </si>
  <si>
    <t>Demontare angrenaj intermediar</t>
  </si>
  <si>
    <t>Refacere suduri fisurate batiu rola de ghidare</t>
  </si>
  <si>
    <t>Montare angrenaj intermediar</t>
  </si>
  <si>
    <t>Montare reductor antrenare</t>
  </si>
  <si>
    <t>Timp total (ore)</t>
  </si>
  <si>
    <t>Montare, centrare tambur deviere intindere aval  TDIa</t>
  </si>
  <si>
    <t>Montare, centrare tambur intoarcere TI</t>
  </si>
  <si>
    <t>Montare, centrare tambur deviere antrenare  TDA</t>
  </si>
  <si>
    <t xml:space="preserve">Creare rezerva banda, montat traverse blocare </t>
  </si>
  <si>
    <t xml:space="preserve">Inlocuit tambur intindere transportor cu banda </t>
  </si>
  <si>
    <t xml:space="preserve">Demontare tambur  intindere </t>
  </si>
  <si>
    <t xml:space="preserve">Montare,centrare tambur intindere </t>
  </si>
  <si>
    <t xml:space="preserve">Demontat traverse blocare </t>
  </si>
  <si>
    <t xml:space="preserve">Inlocuire tambur deviere intoarcere  transportor cu banda </t>
  </si>
  <si>
    <t>Demontare tambur deviere intoarcere</t>
  </si>
  <si>
    <t>Curatare , reparat postament tambur</t>
  </si>
  <si>
    <t>Montare,centrare tambur deviere intoarcere</t>
  </si>
  <si>
    <t>Demontat traverse blocare</t>
  </si>
  <si>
    <t xml:space="preserve">Inlocuit tambur deviere (rupere) panta  transportor cu banda </t>
  </si>
  <si>
    <t>Demontare tambur deviere panta</t>
  </si>
  <si>
    <t>Montare,centrare tambur deviere panta</t>
  </si>
  <si>
    <t>Inlocuit suport superiori (cu role)1buc</t>
  </si>
  <si>
    <t>Demontat suport superiori (cu role)1buc</t>
  </si>
  <si>
    <t>Montat suport superiori (cu role)1buc</t>
  </si>
  <si>
    <t>Inlocuit suport inferiori (cu role)1buc</t>
  </si>
  <si>
    <t>Demontat suport inferior (cu role)1buc</t>
  </si>
  <si>
    <t>Montat suport inferior (cu role)1buc</t>
  </si>
  <si>
    <t>Inlocuit dispozitiv de curatare tip V</t>
  </si>
  <si>
    <t>Demontare dispozitiv de curatare tip V</t>
  </si>
  <si>
    <t>Montare dispozitiv de curatare tip V</t>
  </si>
  <si>
    <t>Inlocuit stergatoare praf + stergatoare apa</t>
  </si>
  <si>
    <t>Demontare stergatoare praf + stergatoare apa</t>
  </si>
  <si>
    <t>Montare stergatoare praf + stergatoare apa</t>
  </si>
  <si>
    <t>Inlocuit lonjeron transportor 3m</t>
  </si>
  <si>
    <t>Demontat lonjeron transportor 3m</t>
  </si>
  <si>
    <t>Montat lonjeron transportor 3 m</t>
  </si>
  <si>
    <t xml:space="preserve">Inlocuit picior transportor (profil U) </t>
  </si>
  <si>
    <t xml:space="preserve">Demontat picior transportor </t>
  </si>
  <si>
    <t xml:space="preserve">Montat picior transportor </t>
  </si>
  <si>
    <t>Reparare (inlocuire) treceri peste banda (scara)</t>
  </si>
  <si>
    <t>Reparare (inlocuire) treapte</t>
  </si>
  <si>
    <t>Reparare (inlocuire) mana curenta</t>
  </si>
  <si>
    <t>Reparare (inlocuire) platforma</t>
  </si>
  <si>
    <t xml:space="preserve">Inlocuit troliu intindere 3,5 tf </t>
  </si>
  <si>
    <t xml:space="preserve">Demontat troliu </t>
  </si>
  <si>
    <t>Reconditionare batiu</t>
  </si>
  <si>
    <t xml:space="preserve">Montat troliu </t>
  </si>
  <si>
    <t>Verificare si gresare role cablu sistem intindere</t>
  </si>
  <si>
    <t>Inlocuit invelis frictiune tambur diametru   50/60 pe transportor</t>
  </si>
  <si>
    <t>Montat jug. slabit banda</t>
  </si>
  <si>
    <t>Demontat capace lagari, verif. rulmentii</t>
  </si>
  <si>
    <t xml:space="preserve">Curatat gres.rulmenti,refacut etasare </t>
  </si>
  <si>
    <t>Curatat invelis frictiune vechi. ajustat virola</t>
  </si>
  <si>
    <t>Montat invelis frictiune nou, sudat sine invelis</t>
  </si>
  <si>
    <t>Demontat jugul intins centrat banda</t>
  </si>
  <si>
    <t>Efectuat probe indepartat deseuri</t>
  </si>
  <si>
    <t>Inlocuit invelis frictiune tambur diametru 80/100 pe transportor</t>
  </si>
  <si>
    <t>Inlocuit invelis frictiune tambur diametru   50/60 la atelier</t>
  </si>
  <si>
    <t>Inlocuit invelis frictiune tambur diametru   80/100 la atelier</t>
  </si>
  <si>
    <t>Demontat bolturi de pe cuplajul elastic</t>
  </si>
  <si>
    <t>Demontat motor electric</t>
  </si>
  <si>
    <t>Demontat carcasa superioara / caseta intrare</t>
  </si>
  <si>
    <t>Extras arbore de atac</t>
  </si>
  <si>
    <t>Extras arbore treapta I</t>
  </si>
  <si>
    <t>Extras semicupla, inlocuit rulmenti, simeringuri, pinion arbore atac</t>
  </si>
  <si>
    <t>Montat semicupla arbore atac</t>
  </si>
  <si>
    <t>Inlocuit rulmenti roata dintata treapta I</t>
  </si>
  <si>
    <t>Montat in reductor treapta I</t>
  </si>
  <si>
    <t>Montat arbore atac</t>
  </si>
  <si>
    <t>Montat carcasa superioara, capace si etansare</t>
  </si>
  <si>
    <t>Montat motor electric</t>
  </si>
  <si>
    <t>Echipat cuplaj elastic cu bolturi si bucse</t>
  </si>
  <si>
    <t>Aliniere grup antrenare si probe de functionare</t>
  </si>
  <si>
    <t>Inlocuit roti lant antrenare transportor mobil</t>
  </si>
  <si>
    <t>Demontare  aparatoare transmisie lant</t>
  </si>
  <si>
    <t>Demontat lant si roti de lant</t>
  </si>
  <si>
    <t>Montat roti lant noi si lant transmisie</t>
  </si>
  <si>
    <t>Reglare, intindere si gresare lant</t>
  </si>
  <si>
    <t>Montat aparatoare lant</t>
  </si>
  <si>
    <t>Inlocuit lant antrenare transportor mobil</t>
  </si>
  <si>
    <t xml:space="preserve">Demontat lant </t>
  </si>
  <si>
    <t xml:space="preserve">Montat lant </t>
  </si>
  <si>
    <t>Inlocuit osie transportor mobil</t>
  </si>
  <si>
    <t>Demontat osie</t>
  </si>
  <si>
    <t>Montat osie</t>
  </si>
  <si>
    <t>Reglare,intindere si gresare lant</t>
  </si>
  <si>
    <t>Inlocuit cablu tractiune sistem intindere</t>
  </si>
  <si>
    <t>Demontare bride prindere cablu tractiune</t>
  </si>
  <si>
    <t>Extras cablu tractiune defect</t>
  </si>
  <si>
    <t>Introdus cablu tractiune nou</t>
  </si>
  <si>
    <t>Montare bride prindere cablu tractiune</t>
  </si>
  <si>
    <t>Gresare</t>
  </si>
  <si>
    <t xml:space="preserve"> Inlocuire mana curenta (balustrada) 1ml</t>
  </si>
  <si>
    <t>Inlocuit mana curenta (partea superioara)</t>
  </si>
  <si>
    <t>Inlocuit mediana</t>
  </si>
  <si>
    <t>Inlocuit stalp sustinere</t>
  </si>
  <si>
    <t>Inlocuit plinta</t>
  </si>
  <si>
    <r>
      <t>Inlocuit planseu tabla 1m</t>
    </r>
    <r>
      <rPr>
        <sz val="11"/>
        <color indexed="8"/>
        <rFont val="Calibri"/>
        <family val="2"/>
      </rPr>
      <t>²</t>
    </r>
  </si>
  <si>
    <t>Demontare planseu tabla 1m²</t>
  </si>
  <si>
    <t>Inlocuire profile sustinere 1m</t>
  </si>
  <si>
    <t>Montare planseu tabla 1m²</t>
  </si>
  <si>
    <t>Inlocuire role devire cablu statie intindere</t>
  </si>
  <si>
    <t>Demontare rola deviere defecta</t>
  </si>
  <si>
    <t xml:space="preserve">Montare si gresare rola deviere noua </t>
  </si>
  <si>
    <t>Centrare statie de intindere prin role ghidare</t>
  </si>
  <si>
    <t xml:space="preserve">Centralizator pachete de lucru corective mecanice Transportoare cu banda AGL2 </t>
  </si>
  <si>
    <t>Demontare hota concasor aglomerat</t>
  </si>
  <si>
    <t>Debitare margini valt fix inferior</t>
  </si>
  <si>
    <t>Debitare margini valt mobil inferior</t>
  </si>
  <si>
    <t xml:space="preserve">Debitare margini valt fix inferior </t>
  </si>
  <si>
    <t>Demontare placi uzura laterale echipate cu praguri fixate in suruburi</t>
  </si>
  <si>
    <t>Demontare placa frontala sud carcasa concasor fixata in suruburi M30</t>
  </si>
  <si>
    <t>Montare placi uzura laterale echipate cu praguri fixate in suruburi</t>
  </si>
  <si>
    <t>Montare frontala sud carcasa concasor</t>
  </si>
  <si>
    <t>Montare placa frontala nord 12x260 x4000 sub plan descarcare</t>
  </si>
  <si>
    <t>Demontare placa frontala 12x260 x4000 sub plan descarcare prin debitare cu flacara oxigaz</t>
  </si>
  <si>
    <t>Reparat concasor aglomerat</t>
  </si>
  <si>
    <t>Inlocuire  placi frontale concasor aglomerat- CA</t>
  </si>
  <si>
    <t>Inlocuire placi laterale echipate cu praguri  concasor aglomerat- CA</t>
  </si>
  <si>
    <t>Demontare rama gratar</t>
  </si>
  <si>
    <t>Montare rama gratar</t>
  </si>
  <si>
    <t xml:space="preserve">Reparat hota concasor </t>
  </si>
  <si>
    <t xml:space="preserve">Inlocuire protectii uzate ax cu dinti </t>
  </si>
  <si>
    <t>Total</t>
  </si>
  <si>
    <t xml:space="preserve">Centralizator pachete de lucru corective mecanice Concasoare aglomerat AGL2 </t>
  </si>
  <si>
    <t>Incarcare cu electrod dur valt fix superior</t>
  </si>
  <si>
    <t>Incarcare cu electrod dur valt mobil superior</t>
  </si>
  <si>
    <t>Incarcare cu electrod dur valt mobil superior concasor cu 4 valturi</t>
  </si>
  <si>
    <t>Incarcare cu electrod dur valt fix superior concasor cu 4 valturi</t>
  </si>
  <si>
    <t>Debitare margini valt mobil inferior concasor cu 4 valturi</t>
  </si>
  <si>
    <t>Inlocuire tampon valt fix inferior concasor cu 4 valturi</t>
  </si>
  <si>
    <t>Demontare tampon valt fix inferior</t>
  </si>
  <si>
    <t>Montare tampon valt fix inferior</t>
  </si>
  <si>
    <t>Inlocuire tampon valt fix superior concasor cu 4 valturi</t>
  </si>
  <si>
    <t>Demontare tampon valt fix superior</t>
  </si>
  <si>
    <t>Montare tampon valt fix superior</t>
  </si>
  <si>
    <t>Inlocuire lant gall 2 1/2" concasor cu 4 valturi</t>
  </si>
  <si>
    <t>Demontare lant gall 2 1/2"</t>
  </si>
  <si>
    <t>Montare lant gall 2 1/2", gresare lant, roti lant</t>
  </si>
  <si>
    <t xml:space="preserve">Demontare aparatoare protectie transmisie cu lant </t>
  </si>
  <si>
    <t xml:space="preserve">Montare aparatoare protectie transmisie cu lant </t>
  </si>
  <si>
    <t>Inlocuire baterie cu arcuri, dispozitiv reglare  valt mobil inferior concasor cu 4 valturi</t>
  </si>
  <si>
    <t>Inlocuire roata RCT 1720 valt fix inferior concasor cu 4 valturi</t>
  </si>
  <si>
    <t xml:space="preserve">Demontare aparatoare protectie si curele transmisie motor- roata </t>
  </si>
  <si>
    <t>Demontare roata RCT 1720</t>
  </si>
  <si>
    <t>Inlocuire glisiere valt fix inferior concasor cu 4 valturi</t>
  </si>
  <si>
    <t>Demontare tampoane valt fix inferior</t>
  </si>
  <si>
    <t>Demontare capac valt fix inferior</t>
  </si>
  <si>
    <t>Demontare capac valt mobil superior</t>
  </si>
  <si>
    <t>Montare capac valt mobil superior</t>
  </si>
  <si>
    <t>Montare capac valt fix superior</t>
  </si>
  <si>
    <t>Demontare capac valt fix superior</t>
  </si>
  <si>
    <t>Montare capac lant dispozitiv reglare valturi, valt mobil inferior</t>
  </si>
  <si>
    <t>Demontare lant dispozitiv reglare valturi, capac valt mobl inferior</t>
  </si>
  <si>
    <t>Montare capac valt fix inferior</t>
  </si>
  <si>
    <t>Demontare valt fix inferior</t>
  </si>
  <si>
    <t>Demontare glisere valt fix inferior</t>
  </si>
  <si>
    <t>Montare glisere valt fix inferior</t>
  </si>
  <si>
    <t>Montare valt fix inferior</t>
  </si>
  <si>
    <t>Montare tampoane valt fix inferior</t>
  </si>
  <si>
    <t>Inlocuire glisiere valt fix superior concasor cu 4 valturi</t>
  </si>
  <si>
    <t>Demontare tampoane valt fix superior</t>
  </si>
  <si>
    <t>Demontare valt fix superior</t>
  </si>
  <si>
    <t>Demontare glisere valt fix superior</t>
  </si>
  <si>
    <t>Montare glisere valt fix superior</t>
  </si>
  <si>
    <t>Montare valt fix superior</t>
  </si>
  <si>
    <t>Montare tampoane valt fix superior</t>
  </si>
  <si>
    <t>Inlocuire glisiere valt mobil inferior concasor cu 4 valturi</t>
  </si>
  <si>
    <t>Demontare capac valt mobil inferior</t>
  </si>
  <si>
    <t>Demontare baterie cu arcuri, dispozitiv de reglare valt mobil superior</t>
  </si>
  <si>
    <t>Montare baterie cu arcuri, dispozitiv de reglare valt mobil superior</t>
  </si>
  <si>
    <t>Demontare baterie cu arcuri, dispozitiv de reglare valt mobil inferior</t>
  </si>
  <si>
    <t>Montare baterie cu arcuri,  dispozitiv de reglare valt mobil inferior</t>
  </si>
  <si>
    <t>Demontare valt mobil inferior</t>
  </si>
  <si>
    <t>Demontare glisere valt mobil inferior</t>
  </si>
  <si>
    <t>Montare glisere valt  mobil inferior</t>
  </si>
  <si>
    <t>Montare valt mobil inferior</t>
  </si>
  <si>
    <t>Montare baterie cu arcuri, dispozitiv de reglare valt mobil inferior</t>
  </si>
  <si>
    <t>Montare capac valt mobil inferior</t>
  </si>
  <si>
    <t>Inlocuire glisiere valt mobil superior concasor cu 4 valturi</t>
  </si>
  <si>
    <t>Demontare valt mobil superior</t>
  </si>
  <si>
    <t>Demontare glisere valt mobil superior</t>
  </si>
  <si>
    <t>Montare glisere valt  mobil superior</t>
  </si>
  <si>
    <t>Montare valt mobil superior</t>
  </si>
  <si>
    <t>Montare roata RCT 1720</t>
  </si>
  <si>
    <t xml:space="preserve">Montare aparatoare protectie si curele transmisie motor- roata </t>
  </si>
  <si>
    <t>Inlocuire prezon forfecat baterie cu arcuri  valt mobil inferior concasor cu 4 valturi</t>
  </si>
  <si>
    <t>Demontare prezon forfecat</t>
  </si>
  <si>
    <t>Inlocuire baterie cu arcuri, dispozitiv de reglare, valt mobil superior concasor cu 4 valturi</t>
  </si>
  <si>
    <t>Inlocuire prezon forfecat baterie cu arcuri valt mobil superior concasor cu 4 valturi</t>
  </si>
  <si>
    <t>Refacere suduri fisurate  roata RCT 1720 prin craiture si sudare</t>
  </si>
  <si>
    <t xml:space="preserve">Refacere suduri roata RCT 1720 valt fix inferior concasor cu 4 valturi in pozitie montata </t>
  </si>
  <si>
    <t xml:space="preserve">Refacere suduri roata RCT 1720 valt fix inferior concasor cu 4 valturi in pozitie demontata </t>
  </si>
  <si>
    <t>Craituire suduri fisurate</t>
  </si>
  <si>
    <t>Sudat nervuri rigidizare spire de butuc roata</t>
  </si>
  <si>
    <t>Reparat baterie cu arcuri demontata de pe echipament</t>
  </si>
  <si>
    <t>Demontat baterie cu arcuri</t>
  </si>
  <si>
    <t xml:space="preserve">Reparat placa de reazem- sudat saibe cu diametru int  d=60mm eliminare ovalizare </t>
  </si>
  <si>
    <t>Montat baterie cu arcuri - inlocuire prezoane</t>
  </si>
  <si>
    <t>Reparat dispozitiv de reglare demontata de pe echipament</t>
  </si>
  <si>
    <t>Demontare dispozitiv de reglare pentru recond componente in DPS</t>
  </si>
  <si>
    <t>Montare dispozitiv de reglare</t>
  </si>
  <si>
    <t>Nota : In cazul in care se suprapun mai multe lucrari, se va apela pachetul nr 21 si se va plati ce s-a executat din el</t>
  </si>
  <si>
    <t xml:space="preserve">Centralizator pachete de lucru corective mecanice Tobe de amestec - AGL2 </t>
  </si>
  <si>
    <t>Polizare dupa craituire</t>
  </si>
  <si>
    <t>Demontare aparatoare de protectie inel rulare</t>
  </si>
  <si>
    <t>Craituire fisura inel de rulare pornita de la baza inel pe lateral  - 1 buc</t>
  </si>
  <si>
    <t>Sudare fisura dupa polizare</t>
  </si>
  <si>
    <t>Montare aparatoare de protectie</t>
  </si>
  <si>
    <t>Craituit suduri fisurate cordoane de sudura  inel de rulare pe exteriorul tobei de amestec – 8 cordoane x 250 mm x 2 laturi x 1 inel - total 4 ml ( cordoane de sudura de colt 20 mm cu lungimea de 250 mm si intrerupere de 600 mm );</t>
  </si>
  <si>
    <t xml:space="preserve">Sudare 8 cordoane de sudura de colt de  20 mm cu lungimea de 250mm </t>
  </si>
  <si>
    <t>Verificare si refacere suduri fisurate batiu reductor</t>
  </si>
  <si>
    <t>Verificare si refacere suduri fisurate batiu angrenaj intermediar</t>
  </si>
  <si>
    <t>Verificare si refacere suduri fisurate batiu rola de reazem</t>
  </si>
  <si>
    <t>Montare rola de reazem cu aliniere TOPO- suport AMG</t>
  </si>
  <si>
    <t>Refacere aliniere grup antrenare motor-reductor- angrenaj intermediar- toba  cu laser suport AMG</t>
  </si>
  <si>
    <t>Refacere aliniere grup antrenare motor-reductor- angrenaj intermediar- toba  toba  cu laser suport AMG</t>
  </si>
  <si>
    <t>Refacere fisura inel rulare toba de amestec</t>
  </si>
  <si>
    <t>Refacere cordoane de sudura fisurate inel rulare  toba de amestec</t>
  </si>
  <si>
    <t>Inlocuire rola de ghidare toba de amestec</t>
  </si>
  <si>
    <t>Inlocuire rola de reazem toba de amestec</t>
  </si>
  <si>
    <t>Inlocuire angrenaj intermediar toba de amestec</t>
  </si>
  <si>
    <t>Inlocuire reductor antrenare toba de amestec</t>
  </si>
  <si>
    <t xml:space="preserve">Manevrare reductor la cota 0 corp principal si evacuare deseuri </t>
  </si>
  <si>
    <t>Manevrare angrenaj intermediar la cota 0 corp principal si evacuare deseuri</t>
  </si>
  <si>
    <t>Manevrare rola de reazem la cota 0 corp principal si evacuare deseuri</t>
  </si>
  <si>
    <t>Montare rola de ghidare  la cota 0 corp principal si evacuare deseuri</t>
  </si>
  <si>
    <t>Demontare rola de ghidare</t>
  </si>
  <si>
    <t>Aliniere grup antrenare toba de amestec</t>
  </si>
  <si>
    <t xml:space="preserve">Montare bolturi, bucse cuplaje elastice si aparatori de protectie </t>
  </si>
  <si>
    <t>Demontare aparatori de protectie bolturi si bucse cuplaje elastice</t>
  </si>
  <si>
    <t>Refacere suduri fisurate aparatoare inel rulare toba de amestec</t>
  </si>
  <si>
    <t>Refacere suduri fisurate aparatoare de protectie inel rulare</t>
  </si>
  <si>
    <t>Inlocuit rama defecta aparatoare protectie din cornier L60x60 -1 ml</t>
  </si>
  <si>
    <t>Inlocuit elemente de asamblare</t>
  </si>
  <si>
    <t>Inlocuire prezon forfecat angrenaj intermediar toba de amestec</t>
  </si>
  <si>
    <t>Demontare capac lagar cu prezon M36x260/36T forfecat</t>
  </si>
  <si>
    <t>Extras capat prezon M36 forfecat din corp lagar</t>
  </si>
  <si>
    <t>Montare prezon si capac lagar</t>
  </si>
  <si>
    <t>Refacere fisura batiu angrenaj intermediar toba de amestec</t>
  </si>
  <si>
    <t>Debitare placa batiu fisurata/ rupta sau craituire zona fisurat</t>
  </si>
  <si>
    <t xml:space="preserve">Fixare si sudare placa batiu fisurata </t>
  </si>
  <si>
    <t>Inlocuire treapta reductor antrenare toba de amestec pe pozitie de montaj</t>
  </si>
  <si>
    <t>Manevrare in atelier si inlocuit componente defecte ( rulmenti, semicupla, pinion)</t>
  </si>
  <si>
    <t>Montare treapta  reductor antrenare</t>
  </si>
  <si>
    <t>Demontare treapta ( arbori defecti) reductor antrenare</t>
  </si>
  <si>
    <t>Demontare arbore defect angrenaj intermediar</t>
  </si>
  <si>
    <t>Montare arbore angrenaj intermediar</t>
  </si>
  <si>
    <t>Inlocuire prezoane batiu angrenaj intermediar toba de amestec</t>
  </si>
  <si>
    <t>Montare prezoane noi</t>
  </si>
  <si>
    <t>Demontare prezoane M42x200 defecte</t>
  </si>
  <si>
    <t>Debitare 5 bare la lungime de 6ml din rotund Ø32 la lungime de 2m</t>
  </si>
  <si>
    <t>Curatat si fixat in puncte de sudura rotund Ø32 la 200 mm departare</t>
  </si>
  <si>
    <t xml:space="preserve">Sudare cordoane de sudura cu lungimea de 100 mm si intrerupere de 150 mm </t>
  </si>
  <si>
    <t>Inlocuire arbore angrenaj intermediar toba de amestec pe pozitie de montaj</t>
  </si>
  <si>
    <t>Sudare rotund Ø32 interior  toba de amestec</t>
  </si>
  <si>
    <t>Reparat camera de descarcare toba de amestec</t>
  </si>
  <si>
    <t>Demontare placi de uzura</t>
  </si>
  <si>
    <t>Debitare zone uzate pereti camera descarcare</t>
  </si>
  <si>
    <t>Placare si sudare zone debitate pereti camera descarcare toba</t>
  </si>
  <si>
    <t>Montare placi de uzura</t>
  </si>
  <si>
    <t>Inlocuit treapta intrare reductor</t>
  </si>
  <si>
    <t>Inlocuire frana FC320 reductor antrenare transportor cu banda</t>
  </si>
  <si>
    <t>Demontare frana FC320</t>
  </si>
  <si>
    <t>Montare si reglare frana FC320</t>
  </si>
  <si>
    <t xml:space="preserve">Centralizator pachete de lucru corective mecanice Concasoare cocs AGL2 </t>
  </si>
  <si>
    <t>Montare carucioare zona etansare cap intoarcere</t>
  </si>
  <si>
    <t>Montare carucioare zona etansare cap antrenare</t>
  </si>
  <si>
    <t>Demontare carucioare zona etansare cap antrenare</t>
  </si>
  <si>
    <t>Demontare placi cu contragreutate cap antrenare</t>
  </si>
  <si>
    <t>Inlocuire role suport placi cu contragreutat</t>
  </si>
  <si>
    <t>Montare placi cu contragreutate cap antrenare</t>
  </si>
  <si>
    <t>Demontare carucioare zona etansare cap intoarcere</t>
  </si>
  <si>
    <t xml:space="preserve">Centralizator pachete de lucru corective mecanice Masini de agl -incarcare -aspiratie AGL2 </t>
  </si>
  <si>
    <t>Reparat cap intoarcere RL5,6</t>
  </si>
  <si>
    <t xml:space="preserve">Demontare 4 carucioare </t>
  </si>
  <si>
    <t>Eliminare deseuri provenite in urma reparatiei</t>
  </si>
  <si>
    <t>Refacere suduri fisurate gratare carucioare racitor in pozitie montata RL5,6</t>
  </si>
  <si>
    <t>Refacere suduri fisurate gratare carucioare racitor- ramura superioara-60 carucioare</t>
  </si>
  <si>
    <t>Inlocuire bolturi fixare gratare carucioare lipsa</t>
  </si>
  <si>
    <t xml:space="preserve">Sudat platbenzi preluare uzuri carucioare racitor 10 carucioare </t>
  </si>
  <si>
    <t xml:space="preserve">Centralizator pachete de lucru corective mecanice Tamburi extractori de sarja si pat - AGL2 </t>
  </si>
  <si>
    <t xml:space="preserve">Centralizator pachete de lucru corective mecanice Buncare - AGL2 </t>
  </si>
  <si>
    <t>Demontare virole uzate</t>
  </si>
  <si>
    <t>Fixat virole in puncte de sudura</t>
  </si>
  <si>
    <t>Sudat virole de tambur</t>
  </si>
  <si>
    <t>Reparat sistem curatare tambur</t>
  </si>
  <si>
    <t xml:space="preserve">Inlocuire razuitor tambur </t>
  </si>
  <si>
    <t>Demontare scut uzat</t>
  </si>
  <si>
    <t>Montat scut</t>
  </si>
  <si>
    <t>Inlocuire scut tambur extractor sarja</t>
  </si>
  <si>
    <t>Montat placi uzura scut tambur extractor pat</t>
  </si>
  <si>
    <t xml:space="preserve">Reparat pereti scut </t>
  </si>
  <si>
    <t>Refacere aliniere grup antrenare motor-reductor -tambur extractor</t>
  </si>
  <si>
    <t>Placare si sudare zone debitate pereti jgheaburi si clapete</t>
  </si>
  <si>
    <t>Debitare zone uzate pereti jgheaburi si clapete</t>
  </si>
  <si>
    <t>Demontare placi uzura tambur extractor pat</t>
  </si>
  <si>
    <t>Demontare placi uzura buncar intermediar de pat</t>
  </si>
  <si>
    <t>Debitare zone uzate pereti perforati</t>
  </si>
  <si>
    <t>Placare si sudare zone debitate pereti</t>
  </si>
  <si>
    <t>Montare placi uzura</t>
  </si>
  <si>
    <t xml:space="preserve">Reparat pereti  buncar intermediar de pat </t>
  </si>
  <si>
    <t>Reparat jgheaburi alimentare sarja / pat si clapete tambur extractor pat</t>
  </si>
  <si>
    <t>Inlocuire placi uzura tambur extractor de pat</t>
  </si>
  <si>
    <t>Reparat dispozitiv de afanare- verificare si refacere suduri fisurate si inlocuire bare afanatori ;</t>
  </si>
  <si>
    <t>Refacere suduri fisurate dispozitiv afanare</t>
  </si>
  <si>
    <t>Demontare bare afanatori dispozitiv afanare</t>
  </si>
  <si>
    <t xml:space="preserve">Repozitionare dispozitiv afanare </t>
  </si>
  <si>
    <t>Placare si sudare zone fisurate</t>
  </si>
  <si>
    <t>Montare bare afanatori</t>
  </si>
  <si>
    <t>Reparat dispozitiv de afanare</t>
  </si>
  <si>
    <t>Reparat mecanism reglare plug cu cremaliera tambur extractor</t>
  </si>
  <si>
    <t>Refacere suduri fisurate mecanism reglare cu cremaliera</t>
  </si>
  <si>
    <t>Reglare plug cu cremaliera tambur extractor</t>
  </si>
  <si>
    <t>Reparat tambur extractor de pat- reparatie anuala</t>
  </si>
  <si>
    <t>Reparat tambur extractor de sarja- reparatie anuala</t>
  </si>
  <si>
    <t>Inlocuire virole tambur extractor de pat / sarja</t>
  </si>
  <si>
    <t>Inlocuire treapta reductor antrenare tambur extractor de pat / sarja pe pozitie de montaj</t>
  </si>
  <si>
    <t>Inlocuire reductor antrenare tambur extractor de pat / sarja</t>
  </si>
  <si>
    <t>Golire ulei reductor antrenare   3H -770 x 125-2  si manevrare in bazin colectare ulei uzat</t>
  </si>
  <si>
    <t>Demontare bolturi si bucse cuplaje elastice motor- reductor  3H -770 x 125-2</t>
  </si>
  <si>
    <t xml:space="preserve">Demontare carcasa superioara reductor antrenare 3H -770 x 125-2 </t>
  </si>
  <si>
    <t>Verificare si inlocuire rulmenti uzati reductor antrenare 3H -770 x 125-2</t>
  </si>
  <si>
    <t>Verificare si inlocuire pinioane si roti dintate uzate reductor antrenare 3H -770 x 125-2</t>
  </si>
  <si>
    <t>Montare carcasa superioara reductor antrenare 3H -770 x 125-2</t>
  </si>
  <si>
    <t>Realizare aliniere grup antrenare motor- reductor  3H -770 x 125-1 si refacere strangere suruburi fixare reductoare antrenare</t>
  </si>
  <si>
    <t>Montare bolturi si bucse elastice cuplaje elastice CE5 motor-reductor 3H -770 x 125-2;</t>
  </si>
  <si>
    <t>Completare cu ulei reductor antrenare  3H -770 x 125-2</t>
  </si>
  <si>
    <t>Verificare si inlocuire arbore cardanic cu teava tip AC 28-2 defect</t>
  </si>
  <si>
    <t xml:space="preserve"> Reparat jgheab de conducere mecanism alimentare cu sarja –verificare si  refacere suduri fisurate, inlocuire zone uzate, inlocuire suruburi fixare de batiu - M20x60;</t>
  </si>
  <si>
    <t xml:space="preserve"> Reparat plug mecanism alimentare cu sarja–verificare si  refacere suduri fisurate, inlocuire suruburi fixare de suporti plug; </t>
  </si>
  <si>
    <t>Reparat mecanism reglare plug cu cremaliera- verificare si gresare lagare, roti dintate, cremaliere, ax-se vor inlocui suruburile de fixare a componentelor de plug;</t>
  </si>
  <si>
    <t xml:space="preserve">Vopsitorie componente tambur extractor de sarja </t>
  </si>
  <si>
    <t>Curatenie si evacuare deseuri rezultate in urma lucrarii</t>
  </si>
  <si>
    <r>
      <t xml:space="preserve">Verificare si inlocuire rulmenti 22222K uzati lagare </t>
    </r>
    <r>
      <rPr>
        <sz val="10"/>
        <color indexed="8"/>
        <rFont val="Arial"/>
        <family val="2"/>
      </rPr>
      <t>Ø105 tambur pat</t>
    </r>
  </si>
  <si>
    <t>Inlocuire scut tambur extravtor sarja</t>
  </si>
  <si>
    <t>Golire ulei reductoare antrenare  2H -360 x 12,5-0  si  3H -770 x 125-1  si manevrare in bazin colectare ulei uzat</t>
  </si>
  <si>
    <t xml:space="preserve">Demontare bolturi si bucse cuplaje elastice motor- reductor 2H -360 x 12,5-0 - reductor 3H -770 x 125-1 </t>
  </si>
  <si>
    <t>Demontare carcasa superioara reductor antrenare 2H -360 x 12,5-0</t>
  </si>
  <si>
    <t>Verificare si inlocuire rulmenti uzati reductor antrenare 2H -360 x 12,5-0</t>
  </si>
  <si>
    <t>Verificare si inlocuire pinioane si roti dintate uzate reductor antrenare 2H -360 x 12,5-0</t>
  </si>
  <si>
    <t>Montare carcasa superioara reductor antrenare 2H -360 x 12,5-0</t>
  </si>
  <si>
    <t xml:space="preserve">Demontare carcasa superioara reductor antrenare 3H -770 x 125-1 </t>
  </si>
  <si>
    <t xml:space="preserve">Verificare si inlocuire rulmenti uzati reductor antrenare 3H -770 x 125-1 </t>
  </si>
  <si>
    <t>Verificare si inlocuire pinioane si roti dintate uzate reductor antrenare 3H -770 x 125-1</t>
  </si>
  <si>
    <t xml:space="preserve">Montare carcasa superioara reductor antrenare 3H -770 x 125-1 </t>
  </si>
  <si>
    <t>Realizare aliniere grup antrenare motor- reductor 2H -360 x 12,5-0 - reductor 3H -770 x 125-1 si refacere strangere suruburi fixare reductoare antrenare</t>
  </si>
  <si>
    <t>Montare bolturi si bucse elastice cuplaje elastice CE5 motor-reductor 2H -360 x 12,5-0  si  CE7 reductor 2H -360 x 12,5-0  - reductor 3H -770 x 125-1;</t>
  </si>
  <si>
    <t xml:space="preserve">Completare cu ulei reductoare antrenare  2H -360 x 12,5-0  si  3H -770 x 125-1 </t>
  </si>
  <si>
    <t xml:space="preserve">Verificare si reparare pereti buncar  pat - ds 0.12.359.019-1M ( 2205 kg) prin inlocuire portiuni uzate </t>
  </si>
  <si>
    <t>Verificare si reparare traverse si elemente brat  buncar intermediar de pat - ds 0.12.359.018-1M prin inlocuire repere uzate</t>
  </si>
  <si>
    <t xml:space="preserve">Verificare si reparare subar ds 0.12.358.756 ( 42 kg)  prin inlocuire portiuni uzate, inlocuire suruburi M16x30 si reglare </t>
  </si>
  <si>
    <t>Inlocuire placa din cauciuc 8x260x3160</t>
  </si>
  <si>
    <t>Verificare si inlocuire tiranti buncar intermediar de pat ds 0.11.297.070</t>
  </si>
  <si>
    <t xml:space="preserve">Inlocuire placi uzura buncar intermediar de pat ds 0.12.358.757 ( 939 kg ) </t>
  </si>
  <si>
    <t>Inlocuire suruburi fixare buncar intermediar de pat</t>
  </si>
  <si>
    <t xml:space="preserve">Verificare si reparare pereti palnie pat - ds 0.12.358.762 (777 kg) prin inlocuire portiuni uzate </t>
  </si>
  <si>
    <t xml:space="preserve">Inlocuire blindaje uzate perete fata  palnie pat </t>
  </si>
  <si>
    <t xml:space="preserve">Verificare si reparare pereti jgheaburi alimentare pat - ds 0.12.358.268-1M (1450 kg) prin inlocuire portiuni uzate </t>
  </si>
  <si>
    <t xml:space="preserve">Verificare si reparare clapete si placa de reglare  jgheaburi alimentare pat - ds 0.12.358.268-1M (1450 kg) prin inlocuire portiuni uzate, si elemente asamblare </t>
  </si>
  <si>
    <t>Vopsitorie componente tambur extractor de pat</t>
  </si>
  <si>
    <t>Reparat angrenaj intermediar</t>
  </si>
  <si>
    <t>Reparare ansamblu arbore antrenare- ds 0.12.359.002</t>
  </si>
  <si>
    <t>Reparare palnie cap antrenare</t>
  </si>
  <si>
    <t xml:space="preserve">Demontare jgheab situat intre  ultima cuva RL6 si  semijgheab- sector central 16x3000x3000 </t>
  </si>
  <si>
    <t>Demontare aparatoare melc ds 0.12.401.473</t>
  </si>
  <si>
    <t>Demontare sector central ds 0.12.401.472-2 buc</t>
  </si>
  <si>
    <t>Demontare coroana dintata stanga ds 0.12.358.115 si coroana dintata ds 0.12.358.126</t>
  </si>
  <si>
    <t>Demontare palnii colectoare ds 0.12.358.117- 2 buc</t>
  </si>
  <si>
    <t>Demontare melc stanga  ds 0.12.358.119  si melc dreapta ds. 0.12.358.123</t>
  </si>
  <si>
    <t>Reparare roti cap intoarcere</t>
  </si>
  <si>
    <t>Demontare semijgheaburi - ds 0.12.358.147</t>
  </si>
  <si>
    <t xml:space="preserve">Inlocuire contrasina stanga ds 0.12.401.079-1M </t>
  </si>
  <si>
    <t xml:space="preserve">Inlocuire contrasina  dreapta ds 0.12.401.036-1M </t>
  </si>
  <si>
    <t xml:space="preserve">Inlocuire sine superioare
</t>
  </si>
  <si>
    <t xml:space="preserve">Inlocuire sine inferioare
</t>
  </si>
  <si>
    <t xml:space="preserve">Inlocuire grinda sustinere stanga sustinere semijgeaburi </t>
  </si>
  <si>
    <t>Montare semijgheaburi - ds 0.12.358.147</t>
  </si>
  <si>
    <t>Reparat palnii melc est si vest</t>
  </si>
  <si>
    <t>Reparat capotaj cap intoarecere- pereti laterali</t>
  </si>
  <si>
    <t>Montare palnii colectoare ds 0.12.358.117- 2 buc:</t>
  </si>
  <si>
    <t>Montare melc stanga ds 0.12.358.119 si melc dreapta ds 0.12.358.127 :</t>
  </si>
  <si>
    <t>Montare sector central ds 0.12.401.472 - 2 buc:</t>
  </si>
  <si>
    <t>Montare aparatoare melc ds 0.12.401.473:</t>
  </si>
  <si>
    <t>Montare jgheab situat intre  ultima cuva RL6 si  semijgheab- sector central 16x3000x3000 :</t>
  </si>
  <si>
    <t xml:space="preserve">Reparat reductor antrenare 3H-1530-200-0
</t>
  </si>
  <si>
    <t>Montare coroana dintata stanga ds 0.12.358.115 si coroana dintata ds 0.12.358.126:
-se are in vedere poansonarea de la demontare</t>
  </si>
  <si>
    <r>
      <t xml:space="preserve">Inlocuire ghidaje cap antrenare
</t>
    </r>
    <r>
      <rPr>
        <i/>
        <sz val="10"/>
        <rFont val="Arial"/>
        <family val="2"/>
      </rPr>
      <t>Se va avea in vedere ecartamentul intre sine conform desen</t>
    </r>
    <r>
      <rPr>
        <sz val="10"/>
        <rFont val="Arial"/>
        <family val="2"/>
      </rPr>
      <t xml:space="preserve">
</t>
    </r>
  </si>
  <si>
    <r>
      <t>Inlocuire cale rulare  din sina CF 49 - ds 0.12.401.017-1M -</t>
    </r>
    <r>
      <rPr>
        <i/>
        <sz val="10"/>
        <rFont val="Arial"/>
        <family val="2"/>
      </rPr>
      <t>lungime racitor 70m</t>
    </r>
  </si>
  <si>
    <r>
      <t xml:space="preserve">Golire ulei reductor </t>
    </r>
    <r>
      <rPr>
        <sz val="11"/>
        <color indexed="8"/>
        <rFont val="Calibri"/>
        <family val="2"/>
      </rPr>
      <t>antrenare</t>
    </r>
    <r>
      <rPr>
        <sz val="11"/>
        <color indexed="8"/>
        <rFont val="Calibri"/>
        <family val="2"/>
      </rPr>
      <t xml:space="preserve">  si manevrare in bazin colectare ulei uzat</t>
    </r>
    <r>
      <rPr>
        <sz val="10"/>
        <color theme="1"/>
        <rFont val="Calibri"/>
        <family val="2"/>
      </rPr>
      <t xml:space="preserve">
Curatare si degresare baie de ulei reductor</t>
    </r>
  </si>
  <si>
    <t xml:space="preserve">Inlocuire roata de curea Dp400 arbore I - intrare </t>
  </si>
  <si>
    <t>Inlocuire simeringuri arbore I - intrare si arbore IV - iesire, rulmenti uzati reductor antrenare</t>
  </si>
  <si>
    <t xml:space="preserve">Verificare  si inlocuire pinioane, roti dintate, inele distantiere, pene uzate reductor antrenare </t>
  </si>
  <si>
    <t xml:space="preserve">Montare carcasa superioara reductor antrenare </t>
  </si>
  <si>
    <t>Completare cu ulei reductor antrenare</t>
  </si>
  <si>
    <t>Reparat sistem intindere curele trapeziodale</t>
  </si>
  <si>
    <t>Demonare capace vizitare si verificare roti dintate angrenaj intermediar</t>
  </si>
  <si>
    <t>Demontare capace lagare ø360, verificare jocuri axiale si radiale ( se va intocmi fisa de masuratori ) si inlocuire dupa caz–inlocuire garnituri carton si montare capace lagare</t>
  </si>
  <si>
    <t>Verificare si inlocuire componente uzate cuplaj siguranta- bucse elastice, bucse bronz, bolturi de siguranta</t>
  </si>
  <si>
    <t>Inlocuire contrasine - ds 0.12.358.338</t>
  </si>
  <si>
    <t>Inlocuire sine curbe 1 - ds 0.12.358.340</t>
  </si>
  <si>
    <t>Inlocuire sine curbe 2 - ds 0.12.358.339</t>
  </si>
  <si>
    <t>Inlocuire sine  - ds 0.12.358.349</t>
  </si>
  <si>
    <t>Reparat ghidaje cap antrenare
- verificare si refacere cote de montaj corpuri ghidaj inferioare si superioare stanga si dreapta fata de axa masinii - inlocuire suruburi de fixare defecte.</t>
  </si>
  <si>
    <t>Demontare cale rulare ramura inferioara</t>
  </si>
  <si>
    <t xml:space="preserve">Montare cale rulare ramura inferioara- respectand notele din ds
-realizare ecartament si nivelment </t>
  </si>
  <si>
    <t>Demontare cale rulare ramura superioara</t>
  </si>
  <si>
    <t xml:space="preserve">Montare cale rulare ramura superioara- respectand notele din ds
-realizare ecartament si nivelment </t>
  </si>
  <si>
    <r>
      <t xml:space="preserve">Verificare joc / inlocuire cuzineti lagare </t>
    </r>
    <r>
      <rPr>
        <sz val="11"/>
        <color indexed="8"/>
        <rFont val="Calibri"/>
        <family val="2"/>
      </rPr>
      <t>Ø</t>
    </r>
    <r>
      <rPr>
        <sz val="9.8"/>
        <color indexed="8"/>
        <rFont val="Calibri"/>
        <family val="2"/>
      </rPr>
      <t>400</t>
    </r>
    <r>
      <rPr>
        <sz val="10"/>
        <color theme="1"/>
        <rFont val="Calibri"/>
        <family val="2"/>
      </rPr>
      <t xml:space="preserve">
 - demontare capace lagare ø400, verificare jocuri axiale si radiale ( se va intocmi fisa de masuratori ) si inlocuire dupa caz –inlocuire garnituri carton si montare capace lagare ; 
 - refacere strangere prezoane M48x310 de fixare lagare ø400 ; </t>
    </r>
  </si>
  <si>
    <t xml:space="preserve">Verificare / inlocuire nervuri din tabla tambur </t>
  </si>
  <si>
    <t>Verificare / inlocuire prezoane M100 x540 si M80x440 de montaj semiroti arbore antrenare
- refacere strangere prezoane  M100x540 si suruburi M80x6x440 roti ansamblu arbore antrenare;
 - refacere strangere suruburi M36x240 pentru fixare coroana stanga  si dreapta de roata si tambur ;</t>
  </si>
  <si>
    <t>Reconditionare  dinti preluare carucioare coroana dintata cap antrenare prin incarcare cu sudura si polizare dupa sablon</t>
  </si>
  <si>
    <t>Demontare blindaje uzate palnie cap antrenare ;
Reparat jgheaburi,  pereti palnie cap antrenare; 
Inlocuire zone uzate prin debitare, placare si sudare ;
Montare blindaje noi  palnie cap antrenare .</t>
  </si>
  <si>
    <t>Debitare suduri fixare jgheab de sector central
Manevrare jgheab  intre RL5,6 - se va utilza acelasi jgheab</t>
  </si>
  <si>
    <t>Demontare suruburi M30x525- 8 buc;
Sudat ureche si manevrare aparatoare intre RL5,6 pentru colectare la Fe vechi</t>
  </si>
  <si>
    <t>Debitare suduri fixare sector central
Sudat ureche si manevrare intre RL5,6 pentru colectare la Fe vechi</t>
  </si>
  <si>
    <t>Sudat urechi in vederea manevrarii celor 8 segmente ale coroanelor dintate
Demontare suruburi M30x180  fixare segmente  coroana de roti stanga si  dreapta
Poansonare si demontare segmente aflate la partea  superioara si manevrare intre RL5,6 pentru manevrare in vederea trasarii segmentelor de coroana noi
Manevrare roti cap intoarcere la 180 º pentru demontare asemanator segmente coroana de la partea inferioara
Trasare gauri in corespondenta la segmentele noi de coroana si poansonarea corespunzatoare</t>
  </si>
  <si>
    <t>Pozitionare roti cap intoarcere pentru demontare semipalnii  cu planele separatie  la partea superioara
Sudat urechi manevrare semipalnii 
Demontare suruburi M24x80 fixare intre semipalnii si suruburi M24x50 fixare semipalnie de roti cap intoarcere
Demontare semipalnii aflate la partea  superioara si manevrare intre RL5,6 pentru colectare la Fe vechi
Manevrare roti cap intoarcere la 180 º pentru demontare semipalnii de la partea inferioara</t>
  </si>
  <si>
    <t>Debitare cu flacar oxi gaz protectii suruburi fixare semimelci
Demontare pe semimelci stanga si dreapta si manevrare pentru colectare la Fe vechi</t>
  </si>
  <si>
    <t>Verificare / inlocuire semibucse lagare Ø360
Demontare capace lagare ø360, verificare jocuri axiale si radiale ( se va intocmi fisa de masuratori ) si inlocuire dupa caz–inlocuire garnituri carton si montare capace lagare</t>
  </si>
  <si>
    <t>Montat protectii surub M56x340=4buc si prezoane M56x565 =8 buc de fixare semiroti stanga si dreapta</t>
  </si>
  <si>
    <t xml:space="preserve">Reparat nervuri semiroti prin sudare nervuri </t>
  </si>
  <si>
    <t>Demontare semijgheaburi - ds 0.12.358.147= 2 buc, echipat cu blindaje tip 1-6 buc si tip 3 -43 buc</t>
  </si>
  <si>
    <t>Demontare  contrasina stanga
Montare  contrasina stanga</t>
  </si>
  <si>
    <t>Demontare  contrasina dreapta
Montare  contrasina dreapta</t>
  </si>
  <si>
    <t>Inlocuire sina superioara dreapta -  ds 0.12.401.087
Inlocuire sina  superioara stanga - ds 0.12.401.094
Inlocuire sine superioare ds 0.12.401.095</t>
  </si>
  <si>
    <t>Inlocuire sina inferioara dreapta -  ds 0.12.401.113
Inlocuire sina  inferioara stanga - ds 0.12.401.118
Inlocuire contrasine  ds 0.12.401.164</t>
  </si>
  <si>
    <t>Inlocuire grinda sustinere stanga sustinere semijgeaburi torsionata din profil U260 chesonat-6ml- desfasurata</t>
  </si>
  <si>
    <t>Montare semijgheaburi - ds 0.12.358.147= 2 buc, echipat cu blindaje tip 1-6 buc si tip 3 -43 buc</t>
  </si>
  <si>
    <t>Debitare portiuni uzate palnii melc est, palnie melc vest
Verificat zone perforate, debitat semifabricate din tabla g=15mm,  dupa masuratoare si placat pe pozitie 
Sudat jgheab evacuare aglomerat din jgheab melci in palnii melc est si vest- acesta va fi fixat pe jgheab melc tinandu-se cont sa nu loveasca palnia colectoare 
Inlocuit placi uzura palnii melc est si vest</t>
  </si>
  <si>
    <t>Debitare portiuni uzate din pereti laterali
Verificat zone perforate, debitat semifabricate din tabla g=16mm,  dupa masuratoare si placat pe pozitie -( sectoare 45º -Rint 1500, Rext 2100- la partea superioara- nord-2 buc; - sectoare 45º -Rint 1500, Rext 3000- la partea inferioara- nord-2 buc)</t>
  </si>
  <si>
    <t xml:space="preserve">Reparat plan descarcare </t>
  </si>
  <si>
    <t xml:space="preserve">Centralizator pachete de lucru corective mecanice Racitoare Liniare AGL2 </t>
  </si>
  <si>
    <t>Total ore</t>
  </si>
  <si>
    <t>Nr crt</t>
  </si>
  <si>
    <t xml:space="preserve">Denumire </t>
  </si>
  <si>
    <t>Concasoare aglomerat</t>
  </si>
  <si>
    <t>Transp. cu banda</t>
  </si>
  <si>
    <t>Concasoare cocs</t>
  </si>
  <si>
    <t>Racitoare Liniare</t>
  </si>
  <si>
    <t>Masini aglomerare</t>
  </si>
  <si>
    <t xml:space="preserve">Tobe de amestec </t>
  </si>
  <si>
    <t>Tamburi extractori sarja,pat</t>
  </si>
  <si>
    <t xml:space="preserve">Buncare </t>
  </si>
  <si>
    <t>TOTAL</t>
  </si>
  <si>
    <t>Plug sub masini agl</t>
  </si>
  <si>
    <t xml:space="preserve">Inlocuire palnii vibrante </t>
  </si>
  <si>
    <t>Demontare palnie vibranta inferioara</t>
  </si>
  <si>
    <t>Demontare palnie vibranta superioara</t>
  </si>
  <si>
    <t xml:space="preserve">Montare palnie vibranta superioara </t>
  </si>
  <si>
    <t xml:space="preserve">Montare palnie vibranta inferioara </t>
  </si>
  <si>
    <t>Inlocuire arcuri palnii vibrante</t>
  </si>
  <si>
    <t>Demontare arcuri defecte</t>
  </si>
  <si>
    <t>Montare arcuri noi</t>
  </si>
  <si>
    <t>Placat  palnii vibrante</t>
  </si>
  <si>
    <t>Placat si sudat semifabricat virola in zona debitata</t>
  </si>
  <si>
    <t>Debitare zona uzata- 1 m²</t>
  </si>
  <si>
    <t xml:space="preserve">Placat buncar </t>
  </si>
  <si>
    <t xml:space="preserve">Centralizator pachete de lucru corective mecanice Pluguri sub Masini aglomerare  - AGL2 </t>
  </si>
  <si>
    <t>Inlocuire cablu tractiune sens retragere</t>
  </si>
  <si>
    <t>Montare cablu tractiune sens retragere</t>
  </si>
  <si>
    <t>Inlocuire cablu tractiune sens curatare</t>
  </si>
  <si>
    <t>Montare cablu tractiune sens curatare</t>
  </si>
  <si>
    <t>Demontare cablu tractiune uzat sens retragere</t>
  </si>
  <si>
    <t>Demontare cablu tractiune uzat sens curatare</t>
  </si>
  <si>
    <t>Scurtat cablu tractiune sens retragere</t>
  </si>
  <si>
    <t>Demontare brida fixare cablu tractiune uzat sens retragere</t>
  </si>
  <si>
    <t>Scurtare zona uzata si montare brida fixare cablu tractiune sens retragere</t>
  </si>
  <si>
    <t>Inlocuire rola DN500</t>
  </si>
  <si>
    <t>Demontare rola DN500 uzata</t>
  </si>
  <si>
    <t>Montare rola DN500 noua</t>
  </si>
  <si>
    <t>Inlocuire rola DN280</t>
  </si>
  <si>
    <t xml:space="preserve">Inlocuire roata plug </t>
  </si>
  <si>
    <t>Demontare roata uzata</t>
  </si>
  <si>
    <t xml:space="preserve">Inlocuire cutite plug </t>
  </si>
  <si>
    <t>Montare rutite plug noi</t>
  </si>
  <si>
    <t>Montare roata noua</t>
  </si>
  <si>
    <t xml:space="preserve">Inlocuire curatitoare plug </t>
  </si>
  <si>
    <t xml:space="preserve">Montare curatitoare sina </t>
  </si>
  <si>
    <t>Demontare curatitoare sina  uzate</t>
  </si>
  <si>
    <t>Total ore pt frecventa unitara</t>
  </si>
  <si>
    <t>Estimare anuala</t>
  </si>
  <si>
    <t>Demontare sector central -2 buc</t>
  </si>
  <si>
    <t xml:space="preserve">Demontare aparatoare melc </t>
  </si>
  <si>
    <t xml:space="preserve">Demontare semijgheaburi </t>
  </si>
  <si>
    <t xml:space="preserve">Montare semijgheaburi </t>
  </si>
  <si>
    <t>Montare semijgheaburi = 2 buc, echipat cu blindaje tip 1-6 buc si tip 3 -43 buc</t>
  </si>
  <si>
    <t>Reconditionare coroana dintata stanga si coroana dintata dreapta</t>
  </si>
  <si>
    <t>Demontare palnii colectoare - 2 buc</t>
  </si>
  <si>
    <t xml:space="preserve">Demontare melc stanga    si melc dreapta </t>
  </si>
  <si>
    <t>Demontare semijgheaburi -= 2 buc, echipat cu blindaje tip 1-6 buc si tip 3 -43 buc</t>
  </si>
  <si>
    <t xml:space="preserve">Inlocuire contrasina stanga </t>
  </si>
  <si>
    <t xml:space="preserve">Inlocuire contrasina  dreapta </t>
  </si>
  <si>
    <t xml:space="preserve">Inlocuire sina superioara dreapta 
Inlocuire sina  superioara stanga 
Inlocuire sine superioare </t>
  </si>
  <si>
    <t xml:space="preserve">Inlocuire sina inferioara dreapta   
Inlocuire sina  inferioara stanga 
Inlocuire contrasine </t>
  </si>
  <si>
    <t>Montare palnii colectoare - 2 buc:</t>
  </si>
  <si>
    <t>Montare melc stanga  si melc dreapta  :</t>
  </si>
  <si>
    <t>Montare sector central - 2 buc:</t>
  </si>
  <si>
    <t xml:space="preserve">Montare aparatoare melc </t>
  </si>
  <si>
    <t>Montare melc stanga  si melc dreapta :</t>
  </si>
  <si>
    <t>Montare sector central  - 2 buc:</t>
  </si>
  <si>
    <t>Montare aparatoare melc :</t>
  </si>
  <si>
    <t>Se vor incarca cu electrod compatibil si se vor poliza dupa sablon</t>
  </si>
  <si>
    <t xml:space="preserve">Nota : Lucrarile de la punctul 5 sunt specifice unei lucrari de reparatie anuala, dar care poate fi executate partial si la lucrarile de reparatie planificata de la 12 ore la 36 ore </t>
  </si>
  <si>
    <t>Frecventa unitara</t>
  </si>
  <si>
    <t>Inlocuire cuplaje elastice</t>
  </si>
  <si>
    <t>Demontare cuplaje elastice  uzate</t>
  </si>
  <si>
    <t xml:space="preserve">Montare cuplaje elastice </t>
  </si>
  <si>
    <t>Inlocuire frane Fc200</t>
  </si>
  <si>
    <t>Demontare frane  uzate</t>
  </si>
  <si>
    <t xml:space="preserve">Montare frane noi </t>
  </si>
  <si>
    <t xml:space="preserve">Nota : Lucrarile de la punctul 3 sunt specifice unei lucrari de reparatie anuala, dar care poate fi executate partial si la lucrarile de reparatie planificata de la 12 ore la 36 ore </t>
  </si>
  <si>
    <t>Pregatire placi uzura plan inclinat- debitare oxi-gaz gauri conice</t>
  </si>
  <si>
    <t>Nota : In cazul in care se suprapun mai multe lucrari, se va apela pachetul nr 3 si se va plati ce s-a executat din el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</si>
</sst>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_-* #,##0\ [$lei-418]_-;\-* #,##0\ [$lei-418]_-;_-* &quot;-&quot;\ [$lei-418]_-;_-@_-"/>
    <numFmt numFmtId="175" formatCode="#,##0_ ;[Red]\-#,##0\ "/>
  </numFmts>
  <fonts count="57">
    <font>
      <sz val="10"/>
      <color theme="1"/>
      <name val="Calibri"/>
      <family val="2"/>
    </font>
    <font>
      <sz val="11"/>
      <color indexed="8"/>
      <name val="Calibri"/>
      <family val="2"/>
    </font>
    <font>
      <sz val="10"/>
      <color indexed="8"/>
      <name val="Arial"/>
      <family val="2"/>
    </font>
    <font>
      <b/>
      <u val="single"/>
      <sz val="10"/>
      <color indexed="8"/>
      <name val="Arial"/>
      <family val="2"/>
    </font>
    <font>
      <sz val="10"/>
      <name val="Arial"/>
      <family val="2"/>
    </font>
    <font>
      <sz val="10"/>
      <name val="Calibri"/>
      <family val="2"/>
    </font>
    <font>
      <sz val="10"/>
      <color indexed="8"/>
      <name val="Calibri"/>
      <family val="2"/>
    </font>
    <font>
      <sz val="8"/>
      <name val="Calibri"/>
      <family val="2"/>
    </font>
    <font>
      <b/>
      <sz val="10"/>
      <color indexed="8"/>
      <name val="Arial"/>
      <family val="2"/>
    </font>
    <font>
      <b/>
      <sz val="12"/>
      <color indexed="8"/>
      <name val="Arial"/>
      <family val="2"/>
    </font>
    <font>
      <i/>
      <sz val="10"/>
      <name val="Arial"/>
      <family val="2"/>
    </font>
    <font>
      <sz val="10"/>
      <color indexed="8"/>
      <name val="Trebuchet MS"/>
      <family val="2"/>
    </font>
    <font>
      <sz val="9.8"/>
      <color indexed="8"/>
      <name val="Calibri"/>
      <family val="2"/>
    </font>
    <font>
      <sz val="11"/>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8"/>
      <name val="Arial"/>
      <family val="2"/>
    </font>
    <font>
      <b/>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
      <sz val="10"/>
      <color rgb="FF000000"/>
      <name val="Trebuchet MS"/>
      <family val="2"/>
    </font>
    <font>
      <b/>
      <sz val="11"/>
      <color theme="1"/>
      <name val="Arial"/>
      <family val="2"/>
    </font>
    <font>
      <sz val="11"/>
      <color theme="1"/>
      <name val="Arial"/>
      <family val="2"/>
    </font>
    <font>
      <b/>
      <sz val="12"/>
      <color theme="1"/>
      <name val="Calibri"/>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medium"/>
      <bottom/>
    </border>
    <border>
      <left style="medium"/>
      <right style="thin"/>
      <top style="thin"/>
      <bottom style="thin"/>
    </border>
    <border>
      <left>
        <color indexed="63"/>
      </left>
      <right style="medium"/>
      <top style="medium"/>
      <bottom>
        <color indexed="63"/>
      </bottom>
    </border>
    <border>
      <left style="medium"/>
      <right style="thin"/>
      <top style="medium"/>
      <bottom>
        <color indexed="63"/>
      </bottom>
    </border>
    <border>
      <left style="thin"/>
      <right style="thin"/>
      <top/>
      <bottom/>
    </border>
    <border>
      <left style="thin"/>
      <right/>
      <top>
        <color indexed="63"/>
      </top>
      <bottom style="thin"/>
    </border>
    <border>
      <left style="thin"/>
      <right/>
      <top style="thin"/>
      <bottom style="thin"/>
    </border>
    <border>
      <left style="thin"/>
      <right style="thin"/>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thin"/>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bottom style="thin"/>
    </border>
    <border>
      <left/>
      <right style="thin"/>
      <top style="thin"/>
      <bottom style="thin"/>
    </border>
    <border>
      <left style="medium"/>
      <right style="medium"/>
      <top style="medium"/>
      <bottom style="medium"/>
    </border>
    <border>
      <left style="medium"/>
      <right>
        <color indexed="63"/>
      </right>
      <top style="thin"/>
      <bottom style="thin"/>
    </border>
    <border>
      <left style="medium"/>
      <right>
        <color indexed="63"/>
      </right>
      <top style="thin"/>
      <bottom style="medium"/>
    </border>
    <border>
      <left style="medium"/>
      <right style="medium"/>
      <top>
        <color indexed="63"/>
      </top>
      <bottom style="medium"/>
    </border>
    <border>
      <left>
        <color indexed="63"/>
      </left>
      <right>
        <color indexed="63"/>
      </right>
      <top style="thin"/>
      <bottom style="thin"/>
    </border>
    <border>
      <left/>
      <right style="thin"/>
      <top/>
      <bottom/>
    </border>
    <border>
      <left style="thin"/>
      <right/>
      <top style="thin"/>
      <bottom/>
    </border>
    <border>
      <left style="thin"/>
      <right/>
      <top/>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border>
    <border>
      <left style="thin"/>
      <right style="medium"/>
      <top/>
      <bottom style="medium"/>
    </border>
    <border>
      <left style="thin"/>
      <right style="thin"/>
      <top/>
      <bottom style="medium"/>
    </border>
    <border>
      <left style="thin"/>
      <right style="medium"/>
      <top/>
      <bottom/>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4" fillId="0" borderId="0">
      <alignment/>
      <protection/>
    </xf>
    <xf numFmtId="0" fontId="6" fillId="32" borderId="7" applyNumberFormat="0" applyFont="0" applyAlignment="0" applyProtection="0"/>
    <xf numFmtId="0" fontId="47" fillId="27" borderId="8" applyNumberFormat="0" applyAlignment="0" applyProtection="0"/>
    <xf numFmtId="9" fontId="6"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08">
    <xf numFmtId="0" fontId="0" fillId="0" borderId="0" xfId="0" applyFont="1" applyAlignment="1">
      <alignment/>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pplyProtection="1">
      <alignment horizontal="left" vertical="center" wrapText="1"/>
      <protection/>
    </xf>
    <xf numFmtId="0" fontId="4" fillId="33" borderId="10" xfId="0" applyFont="1" applyFill="1" applyBorder="1" applyAlignment="1">
      <alignment vertical="center" wrapText="1"/>
    </xf>
    <xf numFmtId="0" fontId="4" fillId="33" borderId="10" xfId="0" applyFont="1" applyFill="1" applyBorder="1" applyAlignment="1" applyProtection="1">
      <alignment horizontal="left" vertical="center" wrapText="1"/>
      <protection/>
    </xf>
    <xf numFmtId="0" fontId="4"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4" fillId="34" borderId="10" xfId="0" applyFont="1" applyFill="1" applyBorder="1" applyAlignment="1" applyProtection="1">
      <alignment horizontal="left" vertical="center" wrapText="1"/>
      <protection/>
    </xf>
    <xf numFmtId="0" fontId="4" fillId="0" borderId="10" xfId="0" applyFont="1" applyFill="1" applyBorder="1" applyAlignment="1">
      <alignment vertical="center" wrapText="1"/>
    </xf>
    <xf numFmtId="0" fontId="4" fillId="0" borderId="10" xfId="0" applyFont="1" applyFill="1" applyBorder="1" applyAlignment="1" applyProtection="1">
      <alignment horizontal="left" vertical="center" wrapText="1"/>
      <protection/>
    </xf>
    <xf numFmtId="0" fontId="2" fillId="34" borderId="0" xfId="0" applyFont="1" applyFill="1" applyAlignment="1">
      <alignment horizontal="center" vertical="center" wrapText="1"/>
    </xf>
    <xf numFmtId="0" fontId="4" fillId="34" borderId="10" xfId="0" applyFont="1" applyFill="1" applyBorder="1" applyAlignment="1">
      <alignment vertical="center"/>
    </xf>
    <xf numFmtId="0" fontId="2" fillId="0" borderId="0" xfId="0" applyFont="1" applyAlignment="1">
      <alignment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2" fillId="35"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vertical="center" wrapText="1"/>
    </xf>
    <xf numFmtId="0" fontId="2" fillId="36"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4" fillId="35" borderId="10" xfId="0" applyFont="1" applyFill="1" applyBorder="1" applyAlignment="1">
      <alignment vertical="center" wrapText="1"/>
    </xf>
    <xf numFmtId="0" fontId="4" fillId="36" borderId="10" xfId="0" applyFont="1" applyFill="1" applyBorder="1" applyAlignment="1">
      <alignment vertical="center" wrapText="1"/>
    </xf>
    <xf numFmtId="0" fontId="2" fillId="36" borderId="0" xfId="0" applyFont="1" applyFill="1" applyAlignment="1">
      <alignment horizontal="center" vertical="center" wrapText="1"/>
    </xf>
    <xf numFmtId="0" fontId="4" fillId="36" borderId="10" xfId="0" applyFont="1" applyFill="1" applyBorder="1" applyAlignment="1" applyProtection="1">
      <alignment horizontal="left" vertical="center" wrapText="1"/>
      <protection/>
    </xf>
    <xf numFmtId="0" fontId="4" fillId="35" borderId="10" xfId="0" applyFont="1" applyFill="1" applyBorder="1" applyAlignment="1" applyProtection="1">
      <alignment horizontal="left" vertical="center" wrapText="1"/>
      <protection/>
    </xf>
    <xf numFmtId="0" fontId="2" fillId="0" borderId="0" xfId="0" applyFont="1" applyFill="1" applyAlignment="1">
      <alignment horizontal="center" vertical="center" wrapText="1"/>
    </xf>
    <xf numFmtId="0" fontId="2" fillId="35" borderId="10"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51" fillId="36" borderId="10" xfId="0" applyFont="1" applyFill="1" applyBorder="1" applyAlignment="1">
      <alignment vertical="center" wrapText="1"/>
    </xf>
    <xf numFmtId="0" fontId="51" fillId="35" borderId="10" xfId="0" applyFont="1" applyFill="1" applyBorder="1" applyAlignment="1">
      <alignment horizontal="left" vertical="center" wrapText="1"/>
    </xf>
    <xf numFmtId="0" fontId="51" fillId="0" borderId="10" xfId="0" applyFont="1" applyBorder="1" applyAlignment="1">
      <alignment vertical="center" wrapText="1"/>
    </xf>
    <xf numFmtId="0" fontId="9" fillId="0" borderId="10" xfId="0" applyFont="1" applyBorder="1" applyAlignment="1">
      <alignment vertical="center" wrapText="1"/>
    </xf>
    <xf numFmtId="0" fontId="2" fillId="35" borderId="10"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horizontal="left" vertical="center" wrapText="1"/>
    </xf>
    <xf numFmtId="0" fontId="51" fillId="35" borderId="10" xfId="0" applyFont="1" applyFill="1" applyBorder="1" applyAlignment="1">
      <alignment horizontal="center" vertical="center" wrapText="1"/>
    </xf>
    <xf numFmtId="0" fontId="2" fillId="0" borderId="10" xfId="0" applyFont="1" applyFill="1" applyBorder="1" applyAlignment="1">
      <alignment vertical="center"/>
    </xf>
    <xf numFmtId="0" fontId="2" fillId="34" borderId="10" xfId="0" applyFont="1" applyFill="1" applyBorder="1" applyAlignment="1">
      <alignment vertical="center"/>
    </xf>
    <xf numFmtId="0" fontId="2" fillId="36" borderId="10" xfId="0" applyFont="1" applyFill="1" applyBorder="1" applyAlignment="1">
      <alignment vertical="center"/>
    </xf>
    <xf numFmtId="0" fontId="2" fillId="36" borderId="10" xfId="0" applyFont="1" applyFill="1" applyBorder="1" applyAlignment="1">
      <alignment vertical="center" wrapText="1"/>
    </xf>
    <xf numFmtId="0" fontId="2" fillId="35" borderId="10" xfId="0" applyFont="1" applyFill="1" applyBorder="1" applyAlignment="1">
      <alignment vertical="center"/>
    </xf>
    <xf numFmtId="0" fontId="2" fillId="35" borderId="10" xfId="0" applyFont="1" applyFill="1" applyBorder="1" applyAlignment="1">
      <alignment vertical="center" wrapText="1"/>
    </xf>
    <xf numFmtId="0" fontId="4" fillId="35" borderId="10" xfId="0" applyFont="1" applyFill="1" applyBorder="1" applyAlignment="1">
      <alignment vertical="center"/>
    </xf>
    <xf numFmtId="0" fontId="4" fillId="36" borderId="10" xfId="0" applyFont="1" applyFill="1" applyBorder="1" applyAlignment="1">
      <alignment vertical="center"/>
    </xf>
    <xf numFmtId="0" fontId="2" fillId="35" borderId="0" xfId="0" applyFont="1" applyFill="1" applyAlignment="1">
      <alignment horizontal="left" vertical="center" wrapText="1"/>
    </xf>
    <xf numFmtId="0" fontId="2" fillId="36" borderId="0" xfId="0" applyFont="1" applyFill="1" applyAlignment="1">
      <alignment horizontal="left" vertical="center" wrapText="1"/>
    </xf>
    <xf numFmtId="0" fontId="2" fillId="34" borderId="12" xfId="0" applyFont="1" applyFill="1" applyBorder="1" applyAlignment="1">
      <alignment horizontal="center" vertical="center" wrapText="1"/>
    </xf>
    <xf numFmtId="0" fontId="4" fillId="34" borderId="13" xfId="0" applyFont="1" applyFill="1" applyBorder="1" applyAlignment="1">
      <alignment vertical="center"/>
    </xf>
    <xf numFmtId="0" fontId="2" fillId="34" borderId="14" xfId="0" applyFont="1" applyFill="1" applyBorder="1" applyAlignment="1">
      <alignment horizontal="center" vertical="center" wrapText="1"/>
    </xf>
    <xf numFmtId="0" fontId="4" fillId="34" borderId="15" xfId="0" applyFont="1" applyFill="1" applyBorder="1" applyAlignment="1">
      <alignment vertical="center"/>
    </xf>
    <xf numFmtId="0" fontId="4" fillId="34" borderId="16" xfId="0" applyFont="1" applyFill="1" applyBorder="1" applyAlignment="1">
      <alignment horizontal="center" vertical="center"/>
    </xf>
    <xf numFmtId="0" fontId="2" fillId="34" borderId="17" xfId="0" applyFont="1" applyFill="1" applyBorder="1" applyAlignment="1">
      <alignment horizontal="center" vertical="center" wrapText="1"/>
    </xf>
    <xf numFmtId="0" fontId="4" fillId="34" borderId="16" xfId="0" applyFont="1" applyFill="1" applyBorder="1" applyAlignment="1" applyProtection="1">
      <alignment horizontal="center" vertical="center"/>
      <protection locked="0"/>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4" fillId="34" borderId="16" xfId="0" applyFont="1" applyFill="1" applyBorder="1" applyAlignment="1">
      <alignment vertical="center"/>
    </xf>
    <xf numFmtId="0" fontId="2" fillId="36" borderId="16"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0" xfId="0" applyFont="1" applyFill="1" applyBorder="1" applyAlignment="1">
      <alignment vertical="center"/>
    </xf>
    <xf numFmtId="0" fontId="0" fillId="0" borderId="0" xfId="0" applyAlignment="1">
      <alignment vertical="center"/>
    </xf>
    <xf numFmtId="0" fontId="51" fillId="0" borderId="0" xfId="0" applyFont="1" applyAlignment="1">
      <alignment vertical="center"/>
    </xf>
    <xf numFmtId="0" fontId="2" fillId="35" borderId="20" xfId="0" applyFont="1" applyFill="1" applyBorder="1" applyAlignment="1">
      <alignment vertical="center"/>
    </xf>
    <xf numFmtId="0" fontId="8" fillId="35" borderId="11"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0" borderId="0" xfId="0" applyFont="1" applyAlignment="1">
      <alignment horizontal="center" vertical="center" wrapText="1"/>
    </xf>
    <xf numFmtId="0" fontId="8" fillId="35" borderId="22" xfId="0" applyFont="1" applyFill="1" applyBorder="1" applyAlignment="1">
      <alignment vertical="center" wrapText="1"/>
    </xf>
    <xf numFmtId="0" fontId="8" fillId="35" borderId="22" xfId="0" applyFont="1" applyFill="1" applyBorder="1" applyAlignment="1">
      <alignment horizontal="center" vertical="center" wrapText="1"/>
    </xf>
    <xf numFmtId="0" fontId="8" fillId="35" borderId="0" xfId="0" applyFont="1" applyFill="1" applyAlignment="1">
      <alignment horizontal="center" vertical="center" wrapText="1"/>
    </xf>
    <xf numFmtId="0" fontId="4" fillId="35" borderId="10" xfId="0" applyFont="1" applyFill="1" applyBorder="1" applyAlignment="1" applyProtection="1">
      <alignment vertical="center" wrapText="1"/>
      <protection/>
    </xf>
    <xf numFmtId="0" fontId="51" fillId="35" borderId="10" xfId="0" applyFont="1" applyFill="1" applyBorder="1" applyAlignment="1">
      <alignment/>
    </xf>
    <xf numFmtId="0" fontId="51" fillId="35" borderId="10" xfId="0" applyFont="1" applyFill="1" applyBorder="1" applyAlignment="1">
      <alignment wrapText="1"/>
    </xf>
    <xf numFmtId="0" fontId="4" fillId="35"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37" borderId="10" xfId="0" applyFont="1" applyFill="1" applyBorder="1" applyAlignment="1">
      <alignment horizontal="center" vertical="center" wrapText="1"/>
    </xf>
    <xf numFmtId="0" fontId="51" fillId="37" borderId="10" xfId="0" applyFont="1" applyFill="1" applyBorder="1" applyAlignment="1">
      <alignment vertical="center" wrapText="1"/>
    </xf>
    <xf numFmtId="0" fontId="51" fillId="37" borderId="10" xfId="0" applyFont="1" applyFill="1" applyBorder="1" applyAlignment="1">
      <alignment horizontal="left" vertical="center" wrapText="1"/>
    </xf>
    <xf numFmtId="0" fontId="2" fillId="37" borderId="10" xfId="0" applyFont="1" applyFill="1" applyBorder="1" applyAlignment="1" applyProtection="1">
      <alignment horizontal="left" vertical="center" wrapText="1"/>
      <protection/>
    </xf>
    <xf numFmtId="0" fontId="2" fillId="37" borderId="20" xfId="0" applyFont="1" applyFill="1" applyBorder="1" applyAlignment="1">
      <alignment horizontal="center" vertical="center" wrapText="1"/>
    </xf>
    <xf numFmtId="0" fontId="51" fillId="37" borderId="20" xfId="0" applyFont="1" applyFill="1" applyBorder="1" applyAlignment="1">
      <alignment vertical="center" wrapText="1"/>
    </xf>
    <xf numFmtId="0" fontId="4" fillId="0" borderId="10" xfId="0" applyFont="1" applyBorder="1" applyAlignment="1">
      <alignment vertical="center" wrapText="1" readingOrder="1"/>
    </xf>
    <xf numFmtId="0" fontId="0" fillId="0" borderId="10" xfId="0" applyBorder="1" applyAlignment="1">
      <alignment vertical="center" wrapText="1"/>
    </xf>
    <xf numFmtId="175" fontId="11" fillId="0" borderId="10" xfId="0" applyNumberFormat="1" applyFont="1" applyBorder="1" applyAlignment="1">
      <alignment horizontal="left" vertical="distributed"/>
    </xf>
    <xf numFmtId="0" fontId="13" fillId="0" borderId="10" xfId="0" applyFont="1" applyBorder="1" applyAlignment="1">
      <alignment vertical="center" wrapText="1"/>
    </xf>
    <xf numFmtId="175" fontId="11" fillId="0" borderId="10" xfId="0" applyNumberFormat="1" applyFont="1" applyBorder="1" applyAlignment="1">
      <alignment horizontal="left" vertical="center" wrapText="1" readingOrder="1"/>
    </xf>
    <xf numFmtId="175" fontId="52" fillId="0" borderId="10" xfId="0" applyNumberFormat="1" applyFont="1" applyBorder="1" applyAlignment="1">
      <alignment horizontal="left" vertical="center" wrapText="1" readingOrder="1"/>
    </xf>
    <xf numFmtId="0" fontId="4" fillId="0" borderId="23" xfId="0" applyFont="1" applyBorder="1" applyAlignment="1">
      <alignment vertical="center" wrapText="1" readingOrder="1"/>
    </xf>
    <xf numFmtId="0" fontId="0" fillId="0" borderId="23" xfId="0" applyBorder="1" applyAlignment="1">
      <alignment vertical="center" wrapText="1"/>
    </xf>
    <xf numFmtId="175" fontId="11" fillId="0" borderId="11" xfId="0" applyNumberFormat="1" applyFont="1" applyBorder="1" applyAlignment="1">
      <alignment horizontal="left" vertical="center" wrapText="1" readingOrder="1"/>
    </xf>
    <xf numFmtId="175" fontId="11" fillId="0" borderId="24" xfId="0" applyNumberFormat="1" applyFont="1" applyBorder="1" applyAlignment="1">
      <alignment horizontal="left" vertical="center" wrapText="1" readingOrder="1"/>
    </xf>
    <xf numFmtId="175" fontId="11" fillId="0" borderId="25" xfId="0" applyNumberFormat="1" applyFont="1" applyBorder="1" applyAlignment="1">
      <alignment horizontal="left" vertical="center" wrapText="1" readingOrder="1"/>
    </xf>
    <xf numFmtId="175" fontId="11" fillId="0" borderId="26" xfId="0" applyNumberFormat="1" applyFont="1" applyBorder="1" applyAlignment="1">
      <alignment horizontal="left" vertical="center" wrapText="1" readingOrder="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0" borderId="27" xfId="0" applyFont="1" applyBorder="1" applyAlignment="1">
      <alignment horizontal="left" vertical="center" wrapText="1"/>
    </xf>
    <xf numFmtId="0" fontId="4" fillId="0" borderId="28" xfId="0" applyFont="1" applyBorder="1" applyAlignment="1">
      <alignment vertical="center" wrapText="1" readingOrder="1"/>
    </xf>
    <xf numFmtId="0" fontId="4" fillId="0" borderId="29" xfId="0" applyFont="1" applyBorder="1" applyAlignment="1">
      <alignment vertical="center" wrapText="1" readingOrder="1"/>
    </xf>
    <xf numFmtId="0" fontId="4" fillId="0" borderId="30" xfId="0" applyFont="1" applyBorder="1" applyAlignment="1">
      <alignment vertical="center" wrapText="1" readingOrder="1"/>
    </xf>
    <xf numFmtId="0" fontId="4" fillId="0" borderId="27" xfId="0" applyFont="1" applyBorder="1" applyAlignment="1">
      <alignment vertical="center" wrapText="1" readingOrder="1"/>
    </xf>
    <xf numFmtId="0" fontId="4" fillId="0" borderId="31" xfId="0" applyFont="1" applyBorder="1" applyAlignment="1">
      <alignment vertical="center" wrapText="1" readingOrder="1"/>
    </xf>
    <xf numFmtId="0" fontId="4" fillId="0" borderId="32" xfId="0" applyFont="1" applyBorder="1" applyAlignment="1">
      <alignment vertical="center" wrapText="1" readingOrder="1"/>
    </xf>
    <xf numFmtId="0" fontId="8" fillId="0" borderId="33" xfId="0" applyFont="1" applyBorder="1" applyAlignment="1">
      <alignment horizontal="center" vertical="center" wrapText="1"/>
    </xf>
    <xf numFmtId="0" fontId="0" fillId="0" borderId="10" xfId="0" applyBorder="1" applyAlignment="1">
      <alignment/>
    </xf>
    <xf numFmtId="0" fontId="53" fillId="0" borderId="10" xfId="0" applyFont="1" applyBorder="1" applyAlignment="1">
      <alignment horizontal="center" vertical="center"/>
    </xf>
    <xf numFmtId="0" fontId="14"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left" vertical="center"/>
    </xf>
    <xf numFmtId="0" fontId="54" fillId="0" borderId="10" xfId="0" applyFont="1" applyBorder="1" applyAlignment="1">
      <alignment vertical="center"/>
    </xf>
    <xf numFmtId="0" fontId="55" fillId="0" borderId="33" xfId="0" applyFont="1" applyBorder="1" applyAlignment="1">
      <alignment horizontal="center" vertical="center"/>
    </xf>
    <xf numFmtId="0" fontId="54" fillId="0" borderId="22" xfId="0" applyFont="1" applyBorder="1" applyAlignment="1">
      <alignment horizontal="left" vertical="center"/>
    </xf>
    <xf numFmtId="0" fontId="53" fillId="0" borderId="33" xfId="0" applyFont="1" applyBorder="1" applyAlignment="1">
      <alignment vertical="center"/>
    </xf>
    <xf numFmtId="0" fontId="53" fillId="0" borderId="10" xfId="0" applyFont="1" applyBorder="1" applyAlignment="1">
      <alignment/>
    </xf>
    <xf numFmtId="0" fontId="53" fillId="0" borderId="33" xfId="0" applyFont="1" applyBorder="1" applyAlignment="1">
      <alignment horizontal="center" vertical="center"/>
    </xf>
    <xf numFmtId="0" fontId="2" fillId="35" borderId="10"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2" fillId="36" borderId="23"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56" fillId="0" borderId="10" xfId="0" applyFont="1" applyBorder="1" applyAlignment="1">
      <alignment horizontal="center" vertical="center"/>
    </xf>
    <xf numFmtId="0" fontId="8" fillId="36" borderId="0" xfId="0" applyFont="1" applyFill="1" applyAlignment="1">
      <alignment horizontal="center" vertical="center" wrapText="1"/>
    </xf>
    <xf numFmtId="0" fontId="8" fillId="0" borderId="10" xfId="0" applyFont="1" applyBorder="1" applyAlignment="1">
      <alignment horizontal="center" vertical="center" wrapText="1"/>
    </xf>
    <xf numFmtId="0" fontId="4" fillId="35" borderId="10" xfId="0" applyFont="1" applyFill="1" applyBorder="1" applyAlignment="1">
      <alignment horizontal="center" vertical="center" wrapText="1"/>
    </xf>
    <xf numFmtId="175" fontId="11" fillId="0" borderId="34" xfId="0" applyNumberFormat="1" applyFont="1" applyBorder="1" applyAlignment="1">
      <alignment horizontal="left" vertical="center" wrapText="1" readingOrder="1"/>
    </xf>
    <xf numFmtId="175" fontId="11" fillId="0" borderId="35" xfId="0" applyNumberFormat="1" applyFont="1" applyBorder="1" applyAlignment="1">
      <alignment horizontal="left" vertical="center" wrapText="1" readingOrder="1"/>
    </xf>
    <xf numFmtId="0" fontId="53" fillId="0" borderId="23" xfId="0" applyFont="1" applyBorder="1" applyAlignment="1">
      <alignment horizontal="center" vertical="center" wrapText="1"/>
    </xf>
    <xf numFmtId="0" fontId="53" fillId="0" borderId="0" xfId="0" applyFont="1" applyAlignment="1">
      <alignment horizontal="center" vertical="center"/>
    </xf>
    <xf numFmtId="0" fontId="54" fillId="0" borderId="0" xfId="0" applyFont="1" applyAlignment="1">
      <alignment/>
    </xf>
    <xf numFmtId="0" fontId="54" fillId="0" borderId="0" xfId="0" applyFont="1" applyAlignment="1">
      <alignment horizontal="center" vertical="center"/>
    </xf>
    <xf numFmtId="0" fontId="54" fillId="0" borderId="0" xfId="0" applyFont="1" applyAlignment="1">
      <alignment horizontal="left"/>
    </xf>
    <xf numFmtId="0" fontId="56" fillId="0" borderId="33" xfId="0" applyFont="1" applyBorder="1" applyAlignment="1">
      <alignment horizontal="center" vertical="center"/>
    </xf>
    <xf numFmtId="0" fontId="2" fillId="0" borderId="23" xfId="0" applyFont="1" applyFill="1" applyBorder="1" applyAlignment="1">
      <alignment vertical="center"/>
    </xf>
    <xf numFmtId="0" fontId="51" fillId="0" borderId="10" xfId="0" applyFont="1" applyFill="1" applyBorder="1" applyAlignment="1">
      <alignment vertical="center" wrapText="1"/>
    </xf>
    <xf numFmtId="0" fontId="2" fillId="36" borderId="23" xfId="0" applyFont="1" applyFill="1" applyBorder="1" applyAlignment="1">
      <alignment vertical="center" wrapText="1"/>
    </xf>
    <xf numFmtId="0" fontId="8" fillId="0" borderId="36" xfId="0" applyFont="1" applyBorder="1" applyAlignment="1">
      <alignment horizontal="center" vertical="center" wrapText="1"/>
    </xf>
    <xf numFmtId="0" fontId="54" fillId="36" borderId="10"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33" borderId="23"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4" fillId="35" borderId="10" xfId="0" applyFont="1" applyFill="1" applyBorder="1" applyAlignment="1" applyProtection="1">
      <alignment horizontal="center" vertical="center"/>
      <protection locked="0"/>
    </xf>
    <xf numFmtId="0" fontId="2" fillId="36" borderId="23" xfId="0" applyFont="1" applyFill="1" applyBorder="1" applyAlignment="1">
      <alignment horizontal="center" vertical="center" wrapText="1"/>
    </xf>
    <xf numFmtId="0" fontId="2" fillId="36" borderId="20" xfId="0" applyFont="1" applyFill="1" applyBorder="1" applyAlignment="1">
      <alignment horizontal="center" vertical="center" wrapText="1"/>
    </xf>
    <xf numFmtId="0" fontId="34" fillId="36" borderId="23" xfId="55" applyFont="1" applyFill="1" applyBorder="1" applyAlignment="1">
      <alignment horizontal="left" vertical="center" wrapText="1"/>
      <protection/>
    </xf>
    <xf numFmtId="0" fontId="34" fillId="36" borderId="20" xfId="55" applyFont="1" applyFill="1" applyBorder="1" applyAlignment="1">
      <alignment horizontal="left" vertical="center" wrapText="1"/>
      <protection/>
    </xf>
    <xf numFmtId="0" fontId="2" fillId="36" borderId="11" xfId="0" applyFont="1" applyFill="1" applyBorder="1" applyAlignment="1">
      <alignment horizontal="center" vertical="center" wrapText="1"/>
    </xf>
    <xf numFmtId="0" fontId="0" fillId="36" borderId="23" xfId="55" applyFont="1" applyFill="1" applyBorder="1" applyAlignment="1">
      <alignment horizontal="left" vertical="center" wrapText="1"/>
      <protection/>
    </xf>
    <xf numFmtId="0" fontId="0" fillId="36" borderId="20" xfId="55" applyFont="1" applyFill="1" applyBorder="1" applyAlignment="1">
      <alignment horizontal="left" vertical="center" wrapText="1"/>
      <protection/>
    </xf>
    <xf numFmtId="0" fontId="0" fillId="36" borderId="11" xfId="55" applyFont="1" applyFill="1" applyBorder="1" applyAlignment="1">
      <alignment horizontal="left" vertical="center" wrapText="1"/>
      <protection/>
    </xf>
    <xf numFmtId="0" fontId="0" fillId="35" borderId="10" xfId="55" applyFont="1" applyFill="1" applyBorder="1" applyAlignment="1">
      <alignment horizontal="left" vertical="center" wrapText="1"/>
      <protection/>
    </xf>
    <xf numFmtId="0" fontId="34" fillId="35" borderId="10" xfId="55" applyFont="1" applyFill="1" applyBorder="1" applyAlignment="1">
      <alignment horizontal="left" vertical="center" wrapText="1"/>
      <protection/>
    </xf>
    <xf numFmtId="0" fontId="9" fillId="0" borderId="2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2" xfId="0" applyFont="1" applyBorder="1" applyAlignment="1">
      <alignment horizontal="center"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horizontal="left" vertical="center" wrapText="1"/>
    </xf>
    <xf numFmtId="0" fontId="0" fillId="35" borderId="10" xfId="0" applyFont="1" applyFill="1" applyBorder="1" applyAlignment="1">
      <alignment horizontal="center" vertical="center"/>
    </xf>
    <xf numFmtId="0" fontId="51" fillId="35"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35" borderId="23" xfId="55" applyFont="1" applyFill="1" applyBorder="1" applyAlignment="1">
      <alignment horizontal="left" vertical="center" wrapText="1"/>
      <protection/>
    </xf>
    <xf numFmtId="0" fontId="34" fillId="35" borderId="20" xfId="55" applyFont="1" applyFill="1" applyBorder="1" applyAlignment="1">
      <alignment horizontal="left" vertical="center" wrapText="1"/>
      <protection/>
    </xf>
    <xf numFmtId="0" fontId="34" fillId="35" borderId="11" xfId="55" applyFont="1" applyFill="1" applyBorder="1" applyAlignment="1">
      <alignment horizontal="left" vertical="center" wrapText="1"/>
      <protection/>
    </xf>
    <xf numFmtId="0" fontId="2" fillId="35" borderId="23" xfId="0" applyFont="1" applyFill="1" applyBorder="1" applyAlignment="1">
      <alignment horizontal="center" vertical="center" wrapText="1"/>
    </xf>
    <xf numFmtId="0" fontId="2" fillId="35" borderId="20"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0" fillId="0" borderId="23" xfId="55" applyFont="1" applyFill="1" applyBorder="1" applyAlignment="1">
      <alignment horizontal="left" vertical="center" wrapText="1"/>
      <protection/>
    </xf>
    <xf numFmtId="0" fontId="0" fillId="0" borderId="20" xfId="55" applyFont="1" applyFill="1" applyBorder="1" applyAlignment="1">
      <alignment horizontal="left" vertical="center" wrapText="1"/>
      <protection/>
    </xf>
    <xf numFmtId="0" fontId="34" fillId="0" borderId="11" xfId="55" applyFont="1" applyFill="1" applyBorder="1" applyAlignment="1">
      <alignment horizontal="left" vertical="center" wrapText="1"/>
      <protection/>
    </xf>
    <xf numFmtId="0" fontId="2" fillId="0" borderId="10" xfId="0" applyFont="1" applyFill="1" applyBorder="1" applyAlignment="1">
      <alignment horizontal="center" vertical="center"/>
    </xf>
    <xf numFmtId="0" fontId="0" fillId="35" borderId="20" xfId="55" applyFont="1" applyFill="1" applyBorder="1" applyAlignment="1">
      <alignment horizontal="left" vertical="center" wrapText="1"/>
      <protection/>
    </xf>
    <xf numFmtId="0" fontId="2" fillId="35" borderId="10" xfId="0" applyFont="1" applyFill="1" applyBorder="1" applyAlignment="1">
      <alignment horizontal="center" vertical="center"/>
    </xf>
    <xf numFmtId="0" fontId="34" fillId="0" borderId="23" xfId="55" applyFont="1" applyFill="1" applyBorder="1" applyAlignment="1">
      <alignment horizontal="left" vertical="center"/>
      <protection/>
    </xf>
    <xf numFmtId="0" fontId="34" fillId="0" borderId="20" xfId="55" applyFont="1" applyFill="1" applyBorder="1" applyAlignment="1">
      <alignment horizontal="left" vertical="center"/>
      <protection/>
    </xf>
    <xf numFmtId="0" fontId="34" fillId="0" borderId="11" xfId="55" applyFont="1" applyFill="1" applyBorder="1" applyAlignment="1">
      <alignment horizontal="left" vertical="center"/>
      <protection/>
    </xf>
    <xf numFmtId="0" fontId="0" fillId="35" borderId="23" xfId="55" applyFont="1" applyFill="1" applyBorder="1" applyAlignment="1">
      <alignment horizontal="left" vertical="center"/>
      <protection/>
    </xf>
    <xf numFmtId="0" fontId="0" fillId="35" borderId="20" xfId="55" applyFont="1" applyFill="1" applyBorder="1" applyAlignment="1">
      <alignment horizontal="left" vertical="center"/>
      <protection/>
    </xf>
    <xf numFmtId="0" fontId="34" fillId="35" borderId="11" xfId="55" applyFont="1" applyFill="1" applyBorder="1" applyAlignment="1">
      <alignment horizontal="left" vertical="center"/>
      <protection/>
    </xf>
    <xf numFmtId="0" fontId="0" fillId="0" borderId="11" xfId="55" applyFont="1" applyFill="1" applyBorder="1" applyAlignment="1">
      <alignment horizontal="left" vertical="center" wrapText="1"/>
      <protection/>
    </xf>
    <xf numFmtId="0" fontId="0" fillId="35" borderId="11" xfId="55" applyFont="1" applyFill="1" applyBorder="1" applyAlignment="1">
      <alignment horizontal="left" vertical="center" wrapText="1"/>
      <protection/>
    </xf>
    <xf numFmtId="0" fontId="34" fillId="0" borderId="20" xfId="55" applyFont="1" applyFill="1" applyBorder="1" applyAlignment="1">
      <alignment horizontal="left" vertical="center" wrapText="1"/>
      <protection/>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3"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2" fillId="35" borderId="27" xfId="0" applyFont="1" applyFill="1" applyBorder="1" applyAlignment="1">
      <alignment horizontal="center" vertical="center" wrapText="1"/>
    </xf>
    <xf numFmtId="0" fontId="2" fillId="35" borderId="38" xfId="0" applyFont="1" applyFill="1" applyBorder="1" applyAlignment="1">
      <alignment horizontal="center" vertical="center" wrapText="1"/>
    </xf>
    <xf numFmtId="0" fontId="2" fillId="35" borderId="23" xfId="0" applyFont="1" applyFill="1" applyBorder="1" applyAlignment="1">
      <alignment horizontal="left" vertical="center" wrapText="1"/>
    </xf>
    <xf numFmtId="0" fontId="2" fillId="35" borderId="20"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4" fillId="35" borderId="23"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23" xfId="0" applyFont="1" applyFill="1" applyBorder="1" applyAlignment="1" applyProtection="1">
      <alignment horizontal="center" vertical="center"/>
      <protection locked="0"/>
    </xf>
    <xf numFmtId="0" fontId="4" fillId="35" borderId="20" xfId="0" applyFont="1" applyFill="1" applyBorder="1" applyAlignment="1" applyProtection="1">
      <alignment horizontal="center" vertical="center"/>
      <protection locked="0"/>
    </xf>
    <xf numFmtId="0" fontId="4" fillId="35" borderId="11" xfId="0" applyFont="1" applyFill="1" applyBorder="1" applyAlignment="1" applyProtection="1">
      <alignment horizontal="center" vertical="center"/>
      <protection locked="0"/>
    </xf>
    <xf numFmtId="0" fontId="4" fillId="33" borderId="23"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1" xfId="0" applyFont="1" applyFill="1" applyBorder="1" applyAlignment="1">
      <alignment horizontal="center" vertical="center"/>
    </xf>
    <xf numFmtId="0" fontId="4" fillId="34" borderId="23"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1" xfId="0" applyFont="1" applyFill="1" applyBorder="1" applyAlignment="1">
      <alignment horizontal="center" vertical="center"/>
    </xf>
    <xf numFmtId="0" fontId="4" fillId="36" borderId="23" xfId="0" applyFont="1" applyFill="1" applyBorder="1" applyAlignment="1">
      <alignment horizontal="center" vertical="center"/>
    </xf>
    <xf numFmtId="0" fontId="4" fillId="36" borderId="20"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23" xfId="0" applyFont="1" applyFill="1" applyBorder="1" applyAlignment="1" applyProtection="1">
      <alignment horizontal="center" vertical="center"/>
      <protection locked="0"/>
    </xf>
    <xf numFmtId="0" fontId="4" fillId="36" borderId="20" xfId="0" applyFont="1" applyFill="1" applyBorder="1" applyAlignment="1" applyProtection="1">
      <alignment horizontal="center" vertical="center"/>
      <protection locked="0"/>
    </xf>
    <xf numFmtId="0" fontId="4" fillId="36" borderId="11" xfId="0" applyFont="1" applyFill="1" applyBorder="1" applyAlignment="1" applyProtection="1">
      <alignment horizontal="center" vertical="center"/>
      <protection locked="0"/>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4" fillId="33" borderId="23" xfId="0" applyFont="1" applyFill="1" applyBorder="1" applyAlignment="1" applyProtection="1">
      <alignment horizontal="center" vertical="center"/>
      <protection locked="0"/>
    </xf>
    <xf numFmtId="0" fontId="4" fillId="33" borderId="20"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2" fillId="33" borderId="23"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4" borderId="23" xfId="0"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2" fillId="36" borderId="10" xfId="0" applyFont="1" applyFill="1" applyBorder="1" applyAlignment="1">
      <alignment horizontal="center" vertical="center"/>
    </xf>
    <xf numFmtId="0" fontId="4" fillId="0" borderId="23"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36" borderId="23" xfId="0" applyFont="1" applyFill="1" applyBorder="1" applyAlignment="1">
      <alignment horizontal="left" vertical="center" wrapText="1"/>
    </xf>
    <xf numFmtId="0" fontId="3" fillId="0" borderId="0" xfId="0" applyFont="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21" xfId="0" applyFont="1" applyBorder="1" applyAlignment="1">
      <alignment horizontal="left" vertical="center" wrapText="1"/>
    </xf>
    <xf numFmtId="0" fontId="2" fillId="36" borderId="20" xfId="0" applyFont="1" applyFill="1" applyBorder="1" applyAlignment="1">
      <alignment horizontal="left" vertical="center" wrapText="1"/>
    </xf>
    <xf numFmtId="0" fontId="2" fillId="34" borderId="39" xfId="0" applyFont="1" applyFill="1" applyBorder="1" applyAlignment="1">
      <alignment vertical="center" wrapText="1"/>
    </xf>
    <xf numFmtId="0" fontId="2" fillId="34" borderId="40" xfId="0" applyFont="1" applyFill="1" applyBorder="1" applyAlignment="1">
      <alignment vertical="center" wrapText="1"/>
    </xf>
    <xf numFmtId="0" fontId="2" fillId="34" borderId="21" xfId="0" applyFont="1" applyFill="1" applyBorder="1" applyAlignment="1">
      <alignment vertical="center" wrapText="1"/>
    </xf>
    <xf numFmtId="0" fontId="4" fillId="34" borderId="41" xfId="0" applyFont="1" applyFill="1" applyBorder="1" applyAlignment="1" applyProtection="1">
      <alignment horizontal="center" vertical="center"/>
      <protection locked="0"/>
    </xf>
    <xf numFmtId="0" fontId="4" fillId="34" borderId="42" xfId="0" applyFont="1" applyFill="1" applyBorder="1" applyAlignment="1" applyProtection="1">
      <alignment horizontal="center" vertical="center"/>
      <protection locked="0"/>
    </xf>
    <xf numFmtId="0" fontId="4" fillId="34" borderId="43" xfId="0" applyFont="1" applyFill="1" applyBorder="1" applyAlignment="1" applyProtection="1">
      <alignment horizontal="center" vertical="center"/>
      <protection locked="0"/>
    </xf>
    <xf numFmtId="0" fontId="4" fillId="34" borderId="1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3" xfId="0" applyFont="1" applyFill="1" applyBorder="1" applyAlignment="1" applyProtection="1">
      <alignment horizontal="center" vertical="center"/>
      <protection locked="0"/>
    </xf>
    <xf numFmtId="0" fontId="4" fillId="34" borderId="15" xfId="0" applyFont="1" applyFill="1" applyBorder="1" applyAlignment="1" applyProtection="1">
      <alignment horizontal="center" vertical="center"/>
      <protection locked="0"/>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45" xfId="0" applyFont="1" applyFill="1" applyBorder="1" applyAlignment="1">
      <alignment horizontal="center" vertical="center" wrapText="1"/>
    </xf>
    <xf numFmtId="0" fontId="4" fillId="34" borderId="16" xfId="0" applyFont="1" applyFill="1" applyBorder="1" applyAlignment="1">
      <alignment horizontal="center" vertical="center"/>
    </xf>
    <xf numFmtId="0" fontId="4" fillId="34" borderId="46" xfId="0" applyFont="1" applyFill="1" applyBorder="1" applyAlignment="1">
      <alignment horizontal="center" vertical="center"/>
    </xf>
    <xf numFmtId="0" fontId="4" fillId="36" borderId="10" xfId="0" applyFont="1" applyFill="1" applyBorder="1" applyAlignment="1" applyProtection="1">
      <alignment horizontal="center" vertical="center"/>
      <protection locked="0"/>
    </xf>
    <xf numFmtId="0" fontId="4" fillId="34" borderId="16" xfId="0" applyFont="1" applyFill="1" applyBorder="1" applyAlignment="1" applyProtection="1">
      <alignment horizontal="center" vertical="center"/>
      <protection locked="0"/>
    </xf>
    <xf numFmtId="0" fontId="4" fillId="34" borderId="46" xfId="0" applyFont="1" applyFill="1" applyBorder="1" applyAlignment="1" applyProtection="1">
      <alignment horizontal="center" vertical="center"/>
      <protection locked="0"/>
    </xf>
    <xf numFmtId="0" fontId="2" fillId="36" borderId="16" xfId="0" applyFont="1" applyFill="1" applyBorder="1" applyAlignment="1">
      <alignment horizontal="center" vertical="center" wrapText="1"/>
    </xf>
    <xf numFmtId="0" fontId="2" fillId="36" borderId="46"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4" fillId="36" borderId="10" xfId="0" applyFont="1" applyFill="1" applyBorder="1" applyAlignment="1">
      <alignment horizontal="center" vertical="center"/>
    </xf>
    <xf numFmtId="0" fontId="4" fillId="34" borderId="48" xfId="0" applyFont="1" applyFill="1" applyBorder="1" applyAlignment="1" applyProtection="1">
      <alignment horizontal="center" vertical="center"/>
      <protection locked="0"/>
    </xf>
    <xf numFmtId="0" fontId="8" fillId="0" borderId="22" xfId="0" applyFont="1" applyBorder="1" applyAlignment="1">
      <alignment horizontal="left"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4" fillId="0" borderId="32" xfId="0" applyFont="1" applyBorder="1" applyAlignment="1">
      <alignment horizontal="left" vertical="center" wrapText="1"/>
    </xf>
    <xf numFmtId="0" fontId="4" fillId="0" borderId="27" xfId="0" applyFont="1" applyBorder="1" applyAlignment="1">
      <alignment horizontal="left" vertical="center" wrapText="1"/>
    </xf>
    <xf numFmtId="0" fontId="4" fillId="0" borderId="38"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readingOrder="1"/>
    </xf>
    <xf numFmtId="0" fontId="4" fillId="0" borderId="31" xfId="0" applyFont="1" applyBorder="1" applyAlignment="1">
      <alignment horizontal="left" vertical="center" wrapText="1" readingOrder="1"/>
    </xf>
    <xf numFmtId="0" fontId="2" fillId="0" borderId="10" xfId="0" applyFont="1" applyBorder="1" applyAlignment="1">
      <alignment horizontal="left" vertical="center" wrapText="1"/>
    </xf>
    <xf numFmtId="0" fontId="51" fillId="0" borderId="10" xfId="0" applyFont="1" applyBorder="1" applyAlignment="1">
      <alignment horizontal="center" vertical="center"/>
    </xf>
    <xf numFmtId="0" fontId="51" fillId="35" borderId="10" xfId="0" applyFont="1" applyFill="1" applyBorder="1" applyAlignment="1">
      <alignment horizontal="center" vertical="center"/>
    </xf>
    <xf numFmtId="0" fontId="51" fillId="0" borderId="10" xfId="0" applyFont="1" applyBorder="1" applyAlignment="1">
      <alignment horizontal="left" vertical="center" wrapText="1"/>
    </xf>
    <xf numFmtId="0" fontId="51" fillId="35" borderId="10" xfId="0" applyFont="1" applyFill="1" applyBorder="1" applyAlignment="1">
      <alignment horizontal="left" vertical="center"/>
    </xf>
    <xf numFmtId="0" fontId="51" fillId="0" borderId="10" xfId="0" applyFont="1" applyBorder="1" applyAlignment="1">
      <alignment horizontal="left" vertical="center"/>
    </xf>
    <xf numFmtId="0" fontId="2" fillId="37" borderId="23" xfId="0" applyFont="1" applyFill="1" applyBorder="1" applyAlignment="1">
      <alignment horizontal="center" vertical="center" wrapText="1"/>
    </xf>
    <xf numFmtId="0" fontId="34" fillId="35" borderId="10" xfId="0" applyFont="1" applyFill="1" applyBorder="1" applyAlignment="1">
      <alignment horizontal="left" vertical="center" wrapText="1"/>
    </xf>
    <xf numFmtId="0" fontId="34" fillId="0" borderId="10" xfId="0" applyFont="1" applyBorder="1" applyAlignment="1">
      <alignment horizontal="left" vertical="center" wrapText="1"/>
    </xf>
    <xf numFmtId="0" fontId="51" fillId="37" borderId="10" xfId="0" applyFont="1" applyFill="1" applyBorder="1" applyAlignment="1">
      <alignment horizontal="center" vertical="center"/>
    </xf>
    <xf numFmtId="0" fontId="34" fillId="37" borderId="10" xfId="0" applyFont="1" applyFill="1" applyBorder="1" applyAlignment="1">
      <alignment horizontal="left" vertical="center" wrapText="1"/>
    </xf>
    <xf numFmtId="0" fontId="51" fillId="0" borderId="23" xfId="0" applyFont="1" applyBorder="1" applyAlignment="1">
      <alignment horizontal="left" vertical="center"/>
    </xf>
    <xf numFmtId="0" fontId="51" fillId="0" borderId="20" xfId="0" applyFont="1" applyBorder="1" applyAlignment="1">
      <alignment horizontal="left" vertical="center"/>
    </xf>
    <xf numFmtId="0" fontId="51" fillId="0" borderId="11" xfId="0" applyFont="1" applyBorder="1" applyAlignment="1">
      <alignment horizontal="left" vertical="center"/>
    </xf>
    <xf numFmtId="0" fontId="51" fillId="0" borderId="23"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dxfs count="11">
    <dxf>
      <font>
        <color indexed="55"/>
      </font>
      <fill>
        <patternFill>
          <bgColor indexed="55"/>
        </patternFill>
      </fill>
    </dxf>
    <dxf>
      <fill>
        <patternFill>
          <bgColor indexed="8"/>
        </patternFill>
      </fill>
    </dxf>
    <dxf>
      <font>
        <color indexed="55"/>
      </font>
      <fill>
        <patternFill>
          <bgColor indexed="55"/>
        </patternFill>
      </fill>
    </dxf>
    <dxf>
      <fill>
        <patternFill>
          <bgColor indexed="8"/>
        </patternFill>
      </fill>
    </dxf>
    <dxf>
      <font>
        <color indexed="55"/>
      </font>
      <fill>
        <patternFill>
          <bgColor indexed="55"/>
        </patternFill>
      </fill>
    </dxf>
    <dxf>
      <fill>
        <patternFill>
          <bgColor indexed="8"/>
        </patternFill>
      </fill>
    </dxf>
    <dxf>
      <font>
        <color indexed="55"/>
      </font>
      <fill>
        <patternFill>
          <bgColor indexed="55"/>
        </patternFill>
      </fill>
    </dxf>
    <dxf>
      <fill>
        <patternFill>
          <bgColor indexed="8"/>
        </patternFill>
      </fill>
    </dxf>
    <dxf>
      <font>
        <color indexed="55"/>
      </font>
      <fill>
        <patternFill>
          <bgColor indexed="55"/>
        </patternFill>
      </fill>
    </dxf>
    <dxf>
      <fill>
        <patternFill>
          <bgColor indexed="8"/>
        </patternFill>
      </fill>
    </dxf>
    <dxf>
      <font>
        <color rgb="FF969696"/>
      </font>
      <fill>
        <patternFill>
          <bgColor rgb="FF96969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11"/>
  <sheetViews>
    <sheetView tabSelected="1" zoomScalePageLayoutView="0" workbookViewId="0" topLeftCell="A1">
      <selection activeCell="H7" sqref="H7"/>
    </sheetView>
  </sheetViews>
  <sheetFormatPr defaultColWidth="9.140625" defaultRowHeight="12.75"/>
  <cols>
    <col min="1" max="1" width="7.421875" style="141" customWidth="1"/>
    <col min="2" max="2" width="32.421875" style="142" customWidth="1"/>
    <col min="3" max="3" width="20.7109375" style="141" customWidth="1"/>
    <col min="4" max="4" width="21.28125" style="141" customWidth="1"/>
    <col min="5" max="16384" width="9.140625" style="140" customWidth="1"/>
  </cols>
  <sheetData>
    <row r="1" spans="1:4" s="139" customFormat="1" ht="32.25" customHeight="1">
      <c r="A1" s="116" t="s">
        <v>527</v>
      </c>
      <c r="B1" s="116" t="s">
        <v>528</v>
      </c>
      <c r="C1" s="138" t="s">
        <v>573</v>
      </c>
      <c r="D1" s="116" t="s">
        <v>574</v>
      </c>
    </row>
    <row r="2" spans="1:4" ht="22.5" customHeight="1">
      <c r="A2" s="148">
        <v>1</v>
      </c>
      <c r="B2" s="122" t="s">
        <v>530</v>
      </c>
      <c r="C2" s="117">
        <f>' Transp. cu banda'!I168</f>
        <v>868</v>
      </c>
      <c r="D2" s="118">
        <f>' Transp. cu banda'!K168</f>
        <v>3299</v>
      </c>
    </row>
    <row r="3" spans="1:4" ht="22.5" customHeight="1">
      <c r="A3" s="148">
        <v>2</v>
      </c>
      <c r="B3" s="120" t="s">
        <v>529</v>
      </c>
      <c r="C3" s="118">
        <f>' Concasoare aglomerat'!I57</f>
        <v>430</v>
      </c>
      <c r="D3" s="118">
        <f>' Concasoare aglomerat'!K57</f>
        <v>1228</v>
      </c>
    </row>
    <row r="4" spans="1:4" ht="22.5" customHeight="1">
      <c r="A4" s="148">
        <v>3</v>
      </c>
      <c r="B4" s="119" t="s">
        <v>531</v>
      </c>
      <c r="C4" s="118">
        <f>'Concasoare cocs'!I140</f>
        <v>1314.5</v>
      </c>
      <c r="D4" s="118">
        <f>'Concasoare cocs'!K140</f>
        <v>2094</v>
      </c>
    </row>
    <row r="5" spans="1:4" ht="22.5" customHeight="1">
      <c r="A5" s="148">
        <v>4</v>
      </c>
      <c r="B5" s="119" t="s">
        <v>532</v>
      </c>
      <c r="C5" s="118">
        <f>'Racitoare Liniare'!I68</f>
        <v>3219</v>
      </c>
      <c r="D5" s="118">
        <f>'Racitoare Liniare'!K68</f>
        <v>3819</v>
      </c>
    </row>
    <row r="6" spans="1:4" ht="22.5" customHeight="1">
      <c r="A6" s="148">
        <v>5</v>
      </c>
      <c r="B6" s="119" t="s">
        <v>533</v>
      </c>
      <c r="C6" s="118">
        <f>'Masini aglomerare'!I69</f>
        <v>2962</v>
      </c>
      <c r="D6" s="118">
        <f>'Masini aglomerare'!K69</f>
        <v>3218</v>
      </c>
    </row>
    <row r="7" spans="1:4" ht="22.5" customHeight="1">
      <c r="A7" s="148">
        <v>6</v>
      </c>
      <c r="B7" s="119" t="s">
        <v>534</v>
      </c>
      <c r="C7" s="118">
        <f>'Tobe de amestec '!I85</f>
        <v>579</v>
      </c>
      <c r="D7" s="118">
        <f>'Tobe de amestec '!K85</f>
        <v>1634</v>
      </c>
    </row>
    <row r="8" spans="1:4" ht="22.5" customHeight="1">
      <c r="A8" s="148">
        <v>7</v>
      </c>
      <c r="B8" s="119" t="s">
        <v>535</v>
      </c>
      <c r="C8" s="118">
        <f>'Tamburi extractori sarja,pat'!I101</f>
        <v>584</v>
      </c>
      <c r="D8" s="118">
        <f>'Tamburi extractori sarja,pat'!K101</f>
        <v>707</v>
      </c>
    </row>
    <row r="9" spans="1:4" ht="22.5" customHeight="1">
      <c r="A9" s="148">
        <v>8</v>
      </c>
      <c r="B9" s="119" t="s">
        <v>536</v>
      </c>
      <c r="C9" s="118">
        <f>'Buncare '!I22</f>
        <v>290</v>
      </c>
      <c r="D9" s="118">
        <f>'Buncare '!K22</f>
        <v>434</v>
      </c>
    </row>
    <row r="10" spans="1:4" ht="22.5" customHeight="1">
      <c r="A10" s="148">
        <v>9</v>
      </c>
      <c r="B10" s="119" t="s">
        <v>538</v>
      </c>
      <c r="C10" s="118">
        <f>'Pluguri sub MA'!I48</f>
        <v>214.5</v>
      </c>
      <c r="D10" s="118">
        <f>'Pluguri sub MA'!K48</f>
        <v>489</v>
      </c>
    </row>
    <row r="11" spans="1:4" ht="26.25" customHeight="1">
      <c r="A11" s="118"/>
      <c r="B11" s="119" t="s">
        <v>537</v>
      </c>
      <c r="C11" s="116">
        <f>C2+C3+C4+C5+C6+C7+C8+C9+C10</f>
        <v>10461</v>
      </c>
      <c r="D11" s="116">
        <f>SUM(D2:D10)</f>
        <v>16922</v>
      </c>
    </row>
  </sheetData>
  <sheetProtection/>
  <autoFilter ref="A1:D1"/>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48"/>
  <sheetViews>
    <sheetView zoomScalePageLayoutView="0" workbookViewId="0" topLeftCell="A1">
      <pane xSplit="2" ySplit="3" topLeftCell="D37" activePane="bottomRight" state="frozen"/>
      <selection pane="topLeft" activeCell="A1" sqref="A1"/>
      <selection pane="topRight" activeCell="C1" sqref="C1"/>
      <selection pane="bottomLeft" activeCell="A4" sqref="A4"/>
      <selection pane="bottomRight" activeCell="K36" sqref="K36:K39"/>
    </sheetView>
  </sheetViews>
  <sheetFormatPr defaultColWidth="9.140625" defaultRowHeight="12.75"/>
  <cols>
    <col min="2" max="2" width="38.140625" style="0" customWidth="1"/>
    <col min="4" max="4" width="59.57421875" style="0" customWidth="1"/>
  </cols>
  <sheetData>
    <row r="1" spans="1:9" s="1" customFormat="1" ht="12.75">
      <c r="A1" s="250" t="s">
        <v>551</v>
      </c>
      <c r="B1" s="250"/>
      <c r="C1" s="250"/>
      <c r="D1" s="250"/>
      <c r="E1" s="250"/>
      <c r="F1" s="250"/>
      <c r="G1" s="250"/>
      <c r="H1" s="250"/>
      <c r="I1" s="250"/>
    </row>
    <row r="2" s="1" customFormat="1" ht="12.75">
      <c r="D2" s="2"/>
    </row>
    <row r="3" spans="1:11" s="77" customFormat="1" ht="69" customHeight="1">
      <c r="A3" s="73" t="s">
        <v>3</v>
      </c>
      <c r="B3" s="76" t="s">
        <v>0</v>
      </c>
      <c r="C3" s="73" t="s">
        <v>4</v>
      </c>
      <c r="D3" s="73" t="s">
        <v>1</v>
      </c>
      <c r="E3" s="73" t="s">
        <v>2</v>
      </c>
      <c r="F3" s="73" t="s">
        <v>70</v>
      </c>
      <c r="G3" s="73" t="s">
        <v>97</v>
      </c>
      <c r="H3" s="73" t="s">
        <v>597</v>
      </c>
      <c r="I3" s="73" t="s">
        <v>526</v>
      </c>
      <c r="J3" s="73" t="s">
        <v>5</v>
      </c>
      <c r="K3" s="73" t="s">
        <v>216</v>
      </c>
    </row>
    <row r="4" spans="1:11" ht="20.25" customHeight="1">
      <c r="A4" s="294">
        <v>1</v>
      </c>
      <c r="B4" s="298" t="s">
        <v>552</v>
      </c>
      <c r="C4" s="3">
        <v>1</v>
      </c>
      <c r="D4" s="67" t="s">
        <v>556</v>
      </c>
      <c r="E4" s="294">
        <v>4</v>
      </c>
      <c r="F4" s="294">
        <v>4</v>
      </c>
      <c r="G4" s="294">
        <f>E4*F4</f>
        <v>16</v>
      </c>
      <c r="H4" s="294">
        <v>1</v>
      </c>
      <c r="I4" s="294">
        <f>G4*H4</f>
        <v>16</v>
      </c>
      <c r="J4" s="294">
        <v>2</v>
      </c>
      <c r="K4" s="294">
        <f>I4*J4</f>
        <v>32</v>
      </c>
    </row>
    <row r="5" spans="1:11" ht="20.25" customHeight="1">
      <c r="A5" s="294"/>
      <c r="B5" s="298"/>
      <c r="C5" s="3">
        <v>2</v>
      </c>
      <c r="D5" s="43" t="s">
        <v>553</v>
      </c>
      <c r="E5" s="294"/>
      <c r="F5" s="294"/>
      <c r="G5" s="294"/>
      <c r="H5" s="294"/>
      <c r="I5" s="294"/>
      <c r="J5" s="294"/>
      <c r="K5" s="294"/>
    </row>
    <row r="6" spans="1:11" ht="20.25" customHeight="1">
      <c r="A6" s="294"/>
      <c r="B6" s="298"/>
      <c r="C6" s="3">
        <v>3</v>
      </c>
      <c r="D6" s="46" t="s">
        <v>369</v>
      </c>
      <c r="E6" s="294"/>
      <c r="F6" s="294"/>
      <c r="G6" s="294"/>
      <c r="H6" s="294"/>
      <c r="I6" s="294"/>
      <c r="J6" s="294"/>
      <c r="K6" s="294"/>
    </row>
    <row r="7" spans="1:11" ht="20.25" customHeight="1">
      <c r="A7" s="294"/>
      <c r="B7" s="298"/>
      <c r="C7" s="3">
        <v>4</v>
      </c>
      <c r="D7" s="43" t="s">
        <v>68</v>
      </c>
      <c r="E7" s="294"/>
      <c r="F7" s="294"/>
      <c r="G7" s="294"/>
      <c r="H7" s="294"/>
      <c r="I7" s="294"/>
      <c r="J7" s="294"/>
      <c r="K7" s="294"/>
    </row>
    <row r="8" spans="1:11" ht="20.25" customHeight="1">
      <c r="A8" s="294">
        <v>2</v>
      </c>
      <c r="B8" s="298" t="s">
        <v>554</v>
      </c>
      <c r="C8" s="3">
        <v>1</v>
      </c>
      <c r="D8" s="67" t="s">
        <v>557</v>
      </c>
      <c r="E8" s="294">
        <v>4</v>
      </c>
      <c r="F8" s="294">
        <v>5</v>
      </c>
      <c r="G8" s="294">
        <f>E8*F8</f>
        <v>20</v>
      </c>
      <c r="H8" s="294">
        <v>1</v>
      </c>
      <c r="I8" s="294">
        <f>G8*H8</f>
        <v>20</v>
      </c>
      <c r="J8" s="294">
        <v>2</v>
      </c>
      <c r="K8" s="294">
        <f>I8*J8</f>
        <v>40</v>
      </c>
    </row>
    <row r="9" spans="1:11" ht="20.25" customHeight="1">
      <c r="A9" s="294"/>
      <c r="B9" s="298"/>
      <c r="C9" s="3">
        <v>2</v>
      </c>
      <c r="D9" s="43" t="s">
        <v>555</v>
      </c>
      <c r="E9" s="294"/>
      <c r="F9" s="294"/>
      <c r="G9" s="294"/>
      <c r="H9" s="294"/>
      <c r="I9" s="294"/>
      <c r="J9" s="294"/>
      <c r="K9" s="294"/>
    </row>
    <row r="10" spans="1:11" ht="20.25" customHeight="1">
      <c r="A10" s="294"/>
      <c r="B10" s="298"/>
      <c r="C10" s="3">
        <v>3</v>
      </c>
      <c r="D10" s="46" t="s">
        <v>369</v>
      </c>
      <c r="E10" s="294"/>
      <c r="F10" s="294"/>
      <c r="G10" s="294"/>
      <c r="H10" s="294"/>
      <c r="I10" s="294"/>
      <c r="J10" s="294"/>
      <c r="K10" s="294"/>
    </row>
    <row r="11" spans="1:11" ht="20.25" customHeight="1">
      <c r="A11" s="294"/>
      <c r="B11" s="298"/>
      <c r="C11" s="3">
        <v>4</v>
      </c>
      <c r="D11" s="43" t="s">
        <v>68</v>
      </c>
      <c r="E11" s="294"/>
      <c r="F11" s="294"/>
      <c r="G11" s="294"/>
      <c r="H11" s="294"/>
      <c r="I11" s="294"/>
      <c r="J11" s="294"/>
      <c r="K11" s="294"/>
    </row>
    <row r="12" spans="1:11" ht="20.25" customHeight="1">
      <c r="A12" s="294">
        <v>3</v>
      </c>
      <c r="B12" s="298" t="s">
        <v>558</v>
      </c>
      <c r="C12" s="3">
        <v>1</v>
      </c>
      <c r="D12" s="67" t="s">
        <v>559</v>
      </c>
      <c r="E12" s="294">
        <v>4</v>
      </c>
      <c r="F12" s="294">
        <v>1.5</v>
      </c>
      <c r="G12" s="294">
        <f>E12*F12</f>
        <v>6</v>
      </c>
      <c r="H12" s="294">
        <v>1</v>
      </c>
      <c r="I12" s="294">
        <f>G12*H12</f>
        <v>6</v>
      </c>
      <c r="J12" s="294">
        <v>6</v>
      </c>
      <c r="K12" s="294">
        <f>I12*J12</f>
        <v>36</v>
      </c>
    </row>
    <row r="13" spans="1:11" ht="20.25" customHeight="1">
      <c r="A13" s="294"/>
      <c r="B13" s="298"/>
      <c r="C13" s="3">
        <v>2</v>
      </c>
      <c r="D13" s="43" t="s">
        <v>560</v>
      </c>
      <c r="E13" s="294"/>
      <c r="F13" s="294"/>
      <c r="G13" s="294"/>
      <c r="H13" s="294"/>
      <c r="I13" s="294"/>
      <c r="J13" s="294"/>
      <c r="K13" s="294"/>
    </row>
    <row r="14" spans="1:11" ht="20.25" customHeight="1">
      <c r="A14" s="294"/>
      <c r="B14" s="298"/>
      <c r="C14" s="3">
        <v>3</v>
      </c>
      <c r="D14" s="46" t="s">
        <v>369</v>
      </c>
      <c r="E14" s="294"/>
      <c r="F14" s="294"/>
      <c r="G14" s="294"/>
      <c r="H14" s="294"/>
      <c r="I14" s="294"/>
      <c r="J14" s="294"/>
      <c r="K14" s="294"/>
    </row>
    <row r="15" spans="1:11" ht="20.25" customHeight="1">
      <c r="A15" s="294"/>
      <c r="B15" s="298"/>
      <c r="C15" s="3">
        <v>4</v>
      </c>
      <c r="D15" s="43" t="s">
        <v>68</v>
      </c>
      <c r="E15" s="294"/>
      <c r="F15" s="294"/>
      <c r="G15" s="294"/>
      <c r="H15" s="294"/>
      <c r="I15" s="294"/>
      <c r="J15" s="294"/>
      <c r="K15" s="294"/>
    </row>
    <row r="16" spans="1:11" ht="20.25" customHeight="1">
      <c r="A16" s="294">
        <v>4</v>
      </c>
      <c r="B16" s="298" t="s">
        <v>558</v>
      </c>
      <c r="C16" s="3">
        <v>1</v>
      </c>
      <c r="D16" s="67" t="s">
        <v>559</v>
      </c>
      <c r="E16" s="294">
        <v>4</v>
      </c>
      <c r="F16" s="294">
        <v>1</v>
      </c>
      <c r="G16" s="294">
        <f>E16*F16</f>
        <v>4</v>
      </c>
      <c r="H16" s="294">
        <v>1</v>
      </c>
      <c r="I16" s="294">
        <f>G16*H16</f>
        <v>4</v>
      </c>
      <c r="J16" s="294">
        <v>6</v>
      </c>
      <c r="K16" s="294">
        <f>I16*J16</f>
        <v>24</v>
      </c>
    </row>
    <row r="17" spans="1:11" ht="20.25" customHeight="1">
      <c r="A17" s="294"/>
      <c r="B17" s="298"/>
      <c r="C17" s="3">
        <v>2</v>
      </c>
      <c r="D17" s="43" t="s">
        <v>560</v>
      </c>
      <c r="E17" s="294"/>
      <c r="F17" s="294"/>
      <c r="G17" s="294"/>
      <c r="H17" s="294"/>
      <c r="I17" s="294"/>
      <c r="J17" s="294"/>
      <c r="K17" s="294"/>
    </row>
    <row r="18" spans="1:11" ht="20.25" customHeight="1">
      <c r="A18" s="294"/>
      <c r="B18" s="298"/>
      <c r="C18" s="3">
        <v>3</v>
      </c>
      <c r="D18" s="46" t="s">
        <v>369</v>
      </c>
      <c r="E18" s="294"/>
      <c r="F18" s="294"/>
      <c r="G18" s="294"/>
      <c r="H18" s="294"/>
      <c r="I18" s="294"/>
      <c r="J18" s="294"/>
      <c r="K18" s="294"/>
    </row>
    <row r="19" spans="1:11" ht="20.25" customHeight="1">
      <c r="A19" s="294"/>
      <c r="B19" s="298"/>
      <c r="C19" s="3">
        <v>4</v>
      </c>
      <c r="D19" s="43" t="s">
        <v>68</v>
      </c>
      <c r="E19" s="294"/>
      <c r="F19" s="294"/>
      <c r="G19" s="294"/>
      <c r="H19" s="294"/>
      <c r="I19" s="294"/>
      <c r="J19" s="294"/>
      <c r="K19" s="294"/>
    </row>
    <row r="20" spans="1:11" ht="20.25" customHeight="1">
      <c r="A20" s="294">
        <v>5</v>
      </c>
      <c r="B20" s="298" t="s">
        <v>561</v>
      </c>
      <c r="C20" s="3">
        <v>1</v>
      </c>
      <c r="D20" s="67" t="s">
        <v>562</v>
      </c>
      <c r="E20" s="294">
        <v>3</v>
      </c>
      <c r="F20" s="294">
        <v>8</v>
      </c>
      <c r="G20" s="294">
        <f>E20*F20</f>
        <v>24</v>
      </c>
      <c r="H20" s="294">
        <v>1</v>
      </c>
      <c r="I20" s="294">
        <f>G20*H20</f>
        <v>24</v>
      </c>
      <c r="J20" s="294">
        <v>4</v>
      </c>
      <c r="K20" s="294">
        <f>I20*J20</f>
        <v>96</v>
      </c>
    </row>
    <row r="21" spans="1:11" ht="20.25" customHeight="1">
      <c r="A21" s="294"/>
      <c r="B21" s="298"/>
      <c r="C21" s="3">
        <v>2</v>
      </c>
      <c r="D21" s="43" t="s">
        <v>563</v>
      </c>
      <c r="E21" s="294"/>
      <c r="F21" s="294"/>
      <c r="G21" s="294"/>
      <c r="H21" s="294"/>
      <c r="I21" s="294"/>
      <c r="J21" s="294"/>
      <c r="K21" s="294"/>
    </row>
    <row r="22" spans="1:11" ht="20.25" customHeight="1">
      <c r="A22" s="294"/>
      <c r="B22" s="298"/>
      <c r="C22" s="3">
        <v>3</v>
      </c>
      <c r="D22" s="46" t="s">
        <v>369</v>
      </c>
      <c r="E22" s="294"/>
      <c r="F22" s="294"/>
      <c r="G22" s="294"/>
      <c r="H22" s="294"/>
      <c r="I22" s="294"/>
      <c r="J22" s="294"/>
      <c r="K22" s="294"/>
    </row>
    <row r="23" spans="1:11" ht="20.25" customHeight="1">
      <c r="A23" s="294"/>
      <c r="B23" s="298"/>
      <c r="C23" s="3">
        <v>4</v>
      </c>
      <c r="D23" s="43" t="s">
        <v>68</v>
      </c>
      <c r="E23" s="294"/>
      <c r="F23" s="294"/>
      <c r="G23" s="294"/>
      <c r="H23" s="294"/>
      <c r="I23" s="294"/>
      <c r="J23" s="294"/>
      <c r="K23" s="294"/>
    </row>
    <row r="24" spans="1:11" ht="20.25" customHeight="1">
      <c r="A24" s="294">
        <v>6</v>
      </c>
      <c r="B24" s="298" t="s">
        <v>564</v>
      </c>
      <c r="C24" s="3">
        <v>1</v>
      </c>
      <c r="D24" s="67" t="s">
        <v>562</v>
      </c>
      <c r="E24" s="294">
        <v>3</v>
      </c>
      <c r="F24" s="294">
        <v>6</v>
      </c>
      <c r="G24" s="294">
        <f>E24*F24</f>
        <v>18</v>
      </c>
      <c r="H24" s="294">
        <v>1</v>
      </c>
      <c r="I24" s="294">
        <f>G24*H24</f>
        <v>18</v>
      </c>
      <c r="J24" s="294">
        <v>2</v>
      </c>
      <c r="K24" s="294">
        <f>I24*J24</f>
        <v>36</v>
      </c>
    </row>
    <row r="25" spans="1:11" ht="20.25" customHeight="1">
      <c r="A25" s="294"/>
      <c r="B25" s="298"/>
      <c r="C25" s="3">
        <v>2</v>
      </c>
      <c r="D25" s="43" t="s">
        <v>563</v>
      </c>
      <c r="E25" s="294"/>
      <c r="F25" s="294"/>
      <c r="G25" s="294"/>
      <c r="H25" s="294"/>
      <c r="I25" s="294"/>
      <c r="J25" s="294"/>
      <c r="K25" s="294"/>
    </row>
    <row r="26" spans="1:11" ht="20.25" customHeight="1">
      <c r="A26" s="294"/>
      <c r="B26" s="298"/>
      <c r="C26" s="3">
        <v>3</v>
      </c>
      <c r="D26" s="46" t="s">
        <v>369</v>
      </c>
      <c r="E26" s="294"/>
      <c r="F26" s="294"/>
      <c r="G26" s="294"/>
      <c r="H26" s="294"/>
      <c r="I26" s="294"/>
      <c r="J26" s="294"/>
      <c r="K26" s="294"/>
    </row>
    <row r="27" spans="1:11" ht="20.25" customHeight="1">
      <c r="A27" s="294"/>
      <c r="B27" s="298"/>
      <c r="C27" s="3">
        <v>4</v>
      </c>
      <c r="D27" s="43" t="s">
        <v>68</v>
      </c>
      <c r="E27" s="294"/>
      <c r="F27" s="294"/>
      <c r="G27" s="294"/>
      <c r="H27" s="294"/>
      <c r="I27" s="294"/>
      <c r="J27" s="294"/>
      <c r="K27" s="294"/>
    </row>
    <row r="28" spans="1:11" ht="20.25" customHeight="1">
      <c r="A28" s="294">
        <v>7</v>
      </c>
      <c r="B28" s="298" t="s">
        <v>565</v>
      </c>
      <c r="C28" s="3">
        <v>1</v>
      </c>
      <c r="D28" s="67" t="s">
        <v>566</v>
      </c>
      <c r="E28" s="294">
        <v>3</v>
      </c>
      <c r="F28" s="294">
        <v>4</v>
      </c>
      <c r="G28" s="294">
        <f>E28*F28</f>
        <v>12</v>
      </c>
      <c r="H28" s="294">
        <v>1</v>
      </c>
      <c r="I28" s="294">
        <f>G28*H28</f>
        <v>12</v>
      </c>
      <c r="J28" s="294">
        <v>8</v>
      </c>
      <c r="K28" s="294">
        <f>I28*J28</f>
        <v>96</v>
      </c>
    </row>
    <row r="29" spans="1:11" ht="20.25" customHeight="1">
      <c r="A29" s="294"/>
      <c r="B29" s="298"/>
      <c r="C29" s="3">
        <v>2</v>
      </c>
      <c r="D29" s="43" t="s">
        <v>569</v>
      </c>
      <c r="E29" s="294"/>
      <c r="F29" s="294"/>
      <c r="G29" s="294"/>
      <c r="H29" s="294"/>
      <c r="I29" s="294"/>
      <c r="J29" s="294"/>
      <c r="K29" s="294"/>
    </row>
    <row r="30" spans="1:11" ht="20.25" customHeight="1">
      <c r="A30" s="294"/>
      <c r="B30" s="298"/>
      <c r="C30" s="3">
        <v>3</v>
      </c>
      <c r="D30" s="46" t="s">
        <v>369</v>
      </c>
      <c r="E30" s="294"/>
      <c r="F30" s="294"/>
      <c r="G30" s="294"/>
      <c r="H30" s="294"/>
      <c r="I30" s="294"/>
      <c r="J30" s="294"/>
      <c r="K30" s="294"/>
    </row>
    <row r="31" spans="1:11" ht="20.25" customHeight="1">
      <c r="A31" s="294"/>
      <c r="B31" s="298"/>
      <c r="C31" s="3">
        <v>4</v>
      </c>
      <c r="D31" s="43" t="s">
        <v>68</v>
      </c>
      <c r="E31" s="294"/>
      <c r="F31" s="294"/>
      <c r="G31" s="294"/>
      <c r="H31" s="294"/>
      <c r="I31" s="294"/>
      <c r="J31" s="294"/>
      <c r="K31" s="294"/>
    </row>
    <row r="32" spans="1:11" ht="20.25" customHeight="1">
      <c r="A32" s="294">
        <v>8</v>
      </c>
      <c r="B32" s="298" t="s">
        <v>570</v>
      </c>
      <c r="C32" s="3">
        <v>1</v>
      </c>
      <c r="D32" s="67" t="s">
        <v>572</v>
      </c>
      <c r="E32" s="294">
        <v>3</v>
      </c>
      <c r="F32" s="294">
        <v>3.5</v>
      </c>
      <c r="G32" s="294">
        <f>E32*F32</f>
        <v>10.5</v>
      </c>
      <c r="H32" s="294">
        <v>1</v>
      </c>
      <c r="I32" s="294">
        <f>G32*H32</f>
        <v>10.5</v>
      </c>
      <c r="J32" s="294">
        <v>2</v>
      </c>
      <c r="K32" s="294">
        <f>I32*J32</f>
        <v>21</v>
      </c>
    </row>
    <row r="33" spans="1:11" ht="20.25" customHeight="1">
      <c r="A33" s="294"/>
      <c r="B33" s="298"/>
      <c r="C33" s="3">
        <v>2</v>
      </c>
      <c r="D33" s="43" t="s">
        <v>571</v>
      </c>
      <c r="E33" s="294"/>
      <c r="F33" s="294"/>
      <c r="G33" s="294"/>
      <c r="H33" s="294"/>
      <c r="I33" s="294"/>
      <c r="J33" s="294"/>
      <c r="K33" s="294"/>
    </row>
    <row r="34" spans="1:11" ht="20.25" customHeight="1">
      <c r="A34" s="294"/>
      <c r="B34" s="298"/>
      <c r="C34" s="3">
        <v>3</v>
      </c>
      <c r="D34" s="46" t="s">
        <v>369</v>
      </c>
      <c r="E34" s="294"/>
      <c r="F34" s="294"/>
      <c r="G34" s="294"/>
      <c r="H34" s="294"/>
      <c r="I34" s="294"/>
      <c r="J34" s="294"/>
      <c r="K34" s="294"/>
    </row>
    <row r="35" spans="1:11" ht="20.25" customHeight="1">
      <c r="A35" s="294"/>
      <c r="B35" s="298"/>
      <c r="C35" s="3">
        <v>4</v>
      </c>
      <c r="D35" s="43" t="s">
        <v>68</v>
      </c>
      <c r="E35" s="294"/>
      <c r="F35" s="294"/>
      <c r="G35" s="294"/>
      <c r="H35" s="294"/>
      <c r="I35" s="294"/>
      <c r="J35" s="294"/>
      <c r="K35" s="294"/>
    </row>
    <row r="36" spans="1:11" ht="20.25" customHeight="1">
      <c r="A36" s="294">
        <v>9</v>
      </c>
      <c r="B36" s="304" t="s">
        <v>598</v>
      </c>
      <c r="C36" s="3">
        <v>1</v>
      </c>
      <c r="D36" s="67" t="s">
        <v>599</v>
      </c>
      <c r="E36" s="294">
        <v>3</v>
      </c>
      <c r="F36" s="294">
        <v>12</v>
      </c>
      <c r="G36" s="294">
        <f>E36*F36</f>
        <v>36</v>
      </c>
      <c r="H36" s="294">
        <v>1</v>
      </c>
      <c r="I36" s="294">
        <f>G36*H36</f>
        <v>36</v>
      </c>
      <c r="J36" s="294">
        <v>1</v>
      </c>
      <c r="K36" s="294">
        <f>I36*J36</f>
        <v>36</v>
      </c>
    </row>
    <row r="37" spans="1:11" ht="20.25" customHeight="1">
      <c r="A37" s="294"/>
      <c r="B37" s="305"/>
      <c r="C37" s="3">
        <v>2</v>
      </c>
      <c r="D37" s="43" t="s">
        <v>600</v>
      </c>
      <c r="E37" s="294"/>
      <c r="F37" s="294"/>
      <c r="G37" s="294"/>
      <c r="H37" s="294"/>
      <c r="I37" s="294"/>
      <c r="J37" s="294"/>
      <c r="K37" s="294"/>
    </row>
    <row r="38" spans="1:11" ht="20.25" customHeight="1">
      <c r="A38" s="294"/>
      <c r="B38" s="305"/>
      <c r="C38" s="3">
        <v>3</v>
      </c>
      <c r="D38" s="46" t="s">
        <v>369</v>
      </c>
      <c r="E38" s="294"/>
      <c r="F38" s="294"/>
      <c r="G38" s="294"/>
      <c r="H38" s="294"/>
      <c r="I38" s="294"/>
      <c r="J38" s="294"/>
      <c r="K38" s="294"/>
    </row>
    <row r="39" spans="1:11" ht="20.25" customHeight="1">
      <c r="A39" s="294"/>
      <c r="B39" s="306"/>
      <c r="C39" s="3">
        <v>4</v>
      </c>
      <c r="D39" s="43" t="s">
        <v>68</v>
      </c>
      <c r="E39" s="294"/>
      <c r="F39" s="294"/>
      <c r="G39" s="294"/>
      <c r="H39" s="294"/>
      <c r="I39" s="294"/>
      <c r="J39" s="294"/>
      <c r="K39" s="294"/>
    </row>
    <row r="40" spans="1:11" ht="20.25" customHeight="1">
      <c r="A40" s="294">
        <v>10</v>
      </c>
      <c r="B40" s="304" t="s">
        <v>601</v>
      </c>
      <c r="C40" s="3">
        <v>1</v>
      </c>
      <c r="D40" s="67" t="s">
        <v>602</v>
      </c>
      <c r="E40" s="294">
        <v>3</v>
      </c>
      <c r="F40" s="294">
        <v>8</v>
      </c>
      <c r="G40" s="294">
        <f>E40*F40</f>
        <v>24</v>
      </c>
      <c r="H40" s="294">
        <v>1</v>
      </c>
      <c r="I40" s="294">
        <f>G40*H40</f>
        <v>24</v>
      </c>
      <c r="J40" s="294">
        <v>1</v>
      </c>
      <c r="K40" s="294">
        <f>I40*J40</f>
        <v>24</v>
      </c>
    </row>
    <row r="41" spans="1:11" ht="20.25" customHeight="1">
      <c r="A41" s="294"/>
      <c r="B41" s="305"/>
      <c r="C41" s="3">
        <v>2</v>
      </c>
      <c r="D41" s="43" t="s">
        <v>603</v>
      </c>
      <c r="E41" s="294"/>
      <c r="F41" s="294"/>
      <c r="G41" s="294"/>
      <c r="H41" s="294"/>
      <c r="I41" s="294"/>
      <c r="J41" s="294"/>
      <c r="K41" s="294"/>
    </row>
    <row r="42" spans="1:11" ht="20.25" customHeight="1">
      <c r="A42" s="294"/>
      <c r="B42" s="305"/>
      <c r="C42" s="3">
        <v>3</v>
      </c>
      <c r="D42" s="46" t="s">
        <v>369</v>
      </c>
      <c r="E42" s="294"/>
      <c r="F42" s="294"/>
      <c r="G42" s="294"/>
      <c r="H42" s="294"/>
      <c r="I42" s="294"/>
      <c r="J42" s="294"/>
      <c r="K42" s="294"/>
    </row>
    <row r="43" spans="1:11" ht="20.25" customHeight="1">
      <c r="A43" s="294"/>
      <c r="B43" s="306"/>
      <c r="C43" s="3">
        <v>4</v>
      </c>
      <c r="D43" s="43" t="s">
        <v>68</v>
      </c>
      <c r="E43" s="294"/>
      <c r="F43" s="294"/>
      <c r="G43" s="294"/>
      <c r="H43" s="294"/>
      <c r="I43" s="294"/>
      <c r="J43" s="294"/>
      <c r="K43" s="294"/>
    </row>
    <row r="44" spans="1:11" ht="20.25" customHeight="1">
      <c r="A44" s="294">
        <v>11</v>
      </c>
      <c r="B44" s="298" t="s">
        <v>567</v>
      </c>
      <c r="C44" s="3">
        <v>1</v>
      </c>
      <c r="D44" s="67" t="s">
        <v>599</v>
      </c>
      <c r="E44" s="294">
        <v>3</v>
      </c>
      <c r="F44" s="294">
        <v>16</v>
      </c>
      <c r="G44" s="294">
        <f>E44*F44</f>
        <v>48</v>
      </c>
      <c r="H44" s="294">
        <v>1</v>
      </c>
      <c r="I44" s="294">
        <f>G44*H44</f>
        <v>48</v>
      </c>
      <c r="J44" s="294">
        <v>1</v>
      </c>
      <c r="K44" s="294">
        <f>I44*J44</f>
        <v>48</v>
      </c>
    </row>
    <row r="45" spans="1:11" ht="20.25" customHeight="1">
      <c r="A45" s="294"/>
      <c r="B45" s="298"/>
      <c r="C45" s="3">
        <v>2</v>
      </c>
      <c r="D45" s="43" t="s">
        <v>568</v>
      </c>
      <c r="E45" s="294"/>
      <c r="F45" s="294"/>
      <c r="G45" s="294"/>
      <c r="H45" s="294"/>
      <c r="I45" s="294"/>
      <c r="J45" s="294"/>
      <c r="K45" s="294"/>
    </row>
    <row r="46" spans="1:11" ht="20.25" customHeight="1">
      <c r="A46" s="294"/>
      <c r="B46" s="298"/>
      <c r="C46" s="3">
        <v>3</v>
      </c>
      <c r="D46" s="46" t="s">
        <v>369</v>
      </c>
      <c r="E46" s="294"/>
      <c r="F46" s="294"/>
      <c r="G46" s="294"/>
      <c r="H46" s="294"/>
      <c r="I46" s="294"/>
      <c r="J46" s="294"/>
      <c r="K46" s="294"/>
    </row>
    <row r="47" spans="1:11" ht="20.25" customHeight="1" thickBot="1">
      <c r="A47" s="294"/>
      <c r="B47" s="298"/>
      <c r="C47" s="3">
        <v>4</v>
      </c>
      <c r="D47" s="43" t="s">
        <v>68</v>
      </c>
      <c r="E47" s="294"/>
      <c r="F47" s="294"/>
      <c r="G47" s="294"/>
      <c r="H47" s="294"/>
      <c r="I47" s="307"/>
      <c r="J47" s="294"/>
      <c r="K47" s="307"/>
    </row>
    <row r="48" spans="9:11" ht="27.75" customHeight="1" thickBot="1">
      <c r="I48" s="125">
        <f>I4+I8+I12+I20+I24+I28+I32+I36+I40+I44</f>
        <v>214.5</v>
      </c>
      <c r="K48" s="143">
        <f>K4+K8+K12+K16+K20+K24+K28+K32+K36+K40+K44</f>
        <v>489</v>
      </c>
    </row>
  </sheetData>
  <sheetProtection/>
  <autoFilter ref="A3:K3"/>
  <mergeCells count="100">
    <mergeCell ref="K32:K35"/>
    <mergeCell ref="K44:K47"/>
    <mergeCell ref="J28:J31"/>
    <mergeCell ref="J32:J35"/>
    <mergeCell ref="J44:J47"/>
    <mergeCell ref="K28:K31"/>
    <mergeCell ref="J40:J43"/>
    <mergeCell ref="K40:K43"/>
    <mergeCell ref="K4:K7"/>
    <mergeCell ref="K8:K11"/>
    <mergeCell ref="K12:K15"/>
    <mergeCell ref="K16:K19"/>
    <mergeCell ref="K20:K23"/>
    <mergeCell ref="K24:K27"/>
    <mergeCell ref="J4:J7"/>
    <mergeCell ref="J8:J11"/>
    <mergeCell ref="J12:J15"/>
    <mergeCell ref="J16:J19"/>
    <mergeCell ref="J20:J23"/>
    <mergeCell ref="J24:J27"/>
    <mergeCell ref="A1:I1"/>
    <mergeCell ref="A4:A7"/>
    <mergeCell ref="B4:B7"/>
    <mergeCell ref="E4:E7"/>
    <mergeCell ref="F4:F7"/>
    <mergeCell ref="G4:G7"/>
    <mergeCell ref="H4:H7"/>
    <mergeCell ref="I4:I7"/>
    <mergeCell ref="H12:H15"/>
    <mergeCell ref="I12:I15"/>
    <mergeCell ref="A8:A11"/>
    <mergeCell ref="B8:B11"/>
    <mergeCell ref="E8:E11"/>
    <mergeCell ref="F8:F11"/>
    <mergeCell ref="G8:G11"/>
    <mergeCell ref="H8:H11"/>
    <mergeCell ref="E16:E19"/>
    <mergeCell ref="F16:F19"/>
    <mergeCell ref="G16:G19"/>
    <mergeCell ref="H16:H19"/>
    <mergeCell ref="I8:I11"/>
    <mergeCell ref="A12:A15"/>
    <mergeCell ref="B12:B15"/>
    <mergeCell ref="E12:E15"/>
    <mergeCell ref="F12:F15"/>
    <mergeCell ref="G12:G15"/>
    <mergeCell ref="I16:I19"/>
    <mergeCell ref="A20:A23"/>
    <mergeCell ref="B20:B23"/>
    <mergeCell ref="E20:E23"/>
    <mergeCell ref="F20:F23"/>
    <mergeCell ref="G20:G23"/>
    <mergeCell ref="H20:H23"/>
    <mergeCell ref="I20:I23"/>
    <mergeCell ref="A16:A19"/>
    <mergeCell ref="B16:B19"/>
    <mergeCell ref="H28:H31"/>
    <mergeCell ref="I28:I31"/>
    <mergeCell ref="A24:A27"/>
    <mergeCell ref="B24:B27"/>
    <mergeCell ref="E24:E27"/>
    <mergeCell ref="F24:F27"/>
    <mergeCell ref="G24:G27"/>
    <mergeCell ref="H24:H27"/>
    <mergeCell ref="E44:E47"/>
    <mergeCell ref="F44:F47"/>
    <mergeCell ref="G44:G47"/>
    <mergeCell ref="H44:H47"/>
    <mergeCell ref="I24:I27"/>
    <mergeCell ref="A28:A31"/>
    <mergeCell ref="B28:B31"/>
    <mergeCell ref="E28:E31"/>
    <mergeCell ref="F28:F31"/>
    <mergeCell ref="G28:G31"/>
    <mergeCell ref="I44:I47"/>
    <mergeCell ref="A32:A35"/>
    <mergeCell ref="B32:B35"/>
    <mergeCell ref="E32:E35"/>
    <mergeCell ref="F32:F35"/>
    <mergeCell ref="G32:G35"/>
    <mergeCell ref="H32:H35"/>
    <mergeCell ref="I32:I35"/>
    <mergeCell ref="A44:A47"/>
    <mergeCell ref="B44:B47"/>
    <mergeCell ref="A36:A39"/>
    <mergeCell ref="A40:A43"/>
    <mergeCell ref="B36:B39"/>
    <mergeCell ref="B40:B43"/>
    <mergeCell ref="E36:E39"/>
    <mergeCell ref="F36:F39"/>
    <mergeCell ref="G36:G39"/>
    <mergeCell ref="H36:H39"/>
    <mergeCell ref="I36:I39"/>
    <mergeCell ref="J36:J39"/>
    <mergeCell ref="K36:K39"/>
    <mergeCell ref="E40:E43"/>
    <mergeCell ref="F40:F43"/>
    <mergeCell ref="G40:G43"/>
    <mergeCell ref="H40:H43"/>
    <mergeCell ref="I40:I4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168"/>
  <sheetViews>
    <sheetView zoomScalePageLayoutView="0" workbookViewId="0" topLeftCell="A1">
      <pane ySplit="2" topLeftCell="A161" activePane="bottomLeft" state="frozen"/>
      <selection pane="topLeft" activeCell="D1" sqref="D1"/>
      <selection pane="bottomLeft" activeCell="G168" sqref="G168"/>
    </sheetView>
  </sheetViews>
  <sheetFormatPr defaultColWidth="9.140625" defaultRowHeight="12.75"/>
  <cols>
    <col min="1" max="1" width="6.00390625" style="1" bestFit="1" customWidth="1"/>
    <col min="2" max="2" width="32.57421875" style="1" customWidth="1"/>
    <col min="3" max="3" width="10.8515625" style="1" bestFit="1" customWidth="1"/>
    <col min="4" max="4" width="91.421875" style="2" customWidth="1"/>
    <col min="5" max="6" width="9.140625" style="1" customWidth="1"/>
    <col min="7" max="7" width="13.28125" style="1" customWidth="1"/>
    <col min="8" max="8" width="10.7109375" style="1" customWidth="1"/>
    <col min="9" max="9" width="9.140625" style="1" customWidth="1"/>
    <col min="10" max="10" width="10.7109375" style="1" customWidth="1"/>
    <col min="11" max="16384" width="9.140625" style="1" customWidth="1"/>
  </cols>
  <sheetData>
    <row r="1" spans="1:9" ht="34.5" customHeight="1">
      <c r="A1" s="169" t="s">
        <v>198</v>
      </c>
      <c r="B1" s="170"/>
      <c r="C1" s="170"/>
      <c r="D1" s="170"/>
      <c r="E1" s="170"/>
      <c r="F1" s="170"/>
      <c r="G1" s="170"/>
      <c r="H1" s="171"/>
      <c r="I1" s="37"/>
    </row>
    <row r="2" spans="1:11" s="74" customFormat="1" ht="25.5">
      <c r="A2" s="71" t="s">
        <v>3</v>
      </c>
      <c r="B2" s="72" t="s">
        <v>0</v>
      </c>
      <c r="C2" s="71" t="s">
        <v>4</v>
      </c>
      <c r="D2" s="71" t="s">
        <v>1</v>
      </c>
      <c r="E2" s="71" t="s">
        <v>2</v>
      </c>
      <c r="F2" s="73" t="s">
        <v>70</v>
      </c>
      <c r="G2" s="73" t="s">
        <v>97</v>
      </c>
      <c r="H2" s="71" t="s">
        <v>597</v>
      </c>
      <c r="I2" s="77" t="s">
        <v>526</v>
      </c>
      <c r="J2" s="71" t="s">
        <v>5</v>
      </c>
      <c r="K2" s="74" t="s">
        <v>216</v>
      </c>
    </row>
    <row r="3" spans="1:11" ht="19.5" customHeight="1">
      <c r="A3" s="228">
        <v>1</v>
      </c>
      <c r="B3" s="231" t="s">
        <v>73</v>
      </c>
      <c r="C3" s="3">
        <v>1</v>
      </c>
      <c r="D3" s="5" t="s">
        <v>59</v>
      </c>
      <c r="E3" s="199">
        <v>4</v>
      </c>
      <c r="F3" s="199">
        <v>12</v>
      </c>
      <c r="G3" s="202">
        <f>E3*F3</f>
        <v>48</v>
      </c>
      <c r="H3" s="228">
        <v>1</v>
      </c>
      <c r="I3" s="228">
        <f>G3*H3</f>
        <v>48</v>
      </c>
      <c r="J3" s="149">
        <v>10</v>
      </c>
      <c r="K3" s="149">
        <f>I3*J3</f>
        <v>480</v>
      </c>
    </row>
    <row r="4" spans="1:11" ht="19.5" customHeight="1">
      <c r="A4" s="229"/>
      <c r="B4" s="232"/>
      <c r="C4" s="3">
        <v>2</v>
      </c>
      <c r="D4" s="6" t="s">
        <v>45</v>
      </c>
      <c r="E4" s="200"/>
      <c r="F4" s="200"/>
      <c r="G4" s="203"/>
      <c r="H4" s="229"/>
      <c r="I4" s="229"/>
      <c r="J4" s="150"/>
      <c r="K4" s="150"/>
    </row>
    <row r="5" spans="1:11" ht="19.5" customHeight="1">
      <c r="A5" s="229"/>
      <c r="B5" s="232"/>
      <c r="C5" s="3">
        <v>3</v>
      </c>
      <c r="D5" s="6" t="s">
        <v>46</v>
      </c>
      <c r="E5" s="200"/>
      <c r="F5" s="200"/>
      <c r="G5" s="203"/>
      <c r="H5" s="229"/>
      <c r="I5" s="229"/>
      <c r="J5" s="150"/>
      <c r="K5" s="150"/>
    </row>
    <row r="6" spans="1:11" ht="19.5" customHeight="1">
      <c r="A6" s="229"/>
      <c r="B6" s="232"/>
      <c r="C6" s="3">
        <v>4</v>
      </c>
      <c r="D6" s="6" t="s">
        <v>47</v>
      </c>
      <c r="E6" s="200"/>
      <c r="F6" s="200"/>
      <c r="G6" s="203"/>
      <c r="H6" s="229"/>
      <c r="I6" s="229"/>
      <c r="J6" s="150"/>
      <c r="K6" s="150"/>
    </row>
    <row r="7" spans="1:11" ht="19.5" customHeight="1">
      <c r="A7" s="229"/>
      <c r="B7" s="232"/>
      <c r="C7" s="3">
        <v>5</v>
      </c>
      <c r="D7" s="6" t="s">
        <v>48</v>
      </c>
      <c r="E7" s="200"/>
      <c r="F7" s="200"/>
      <c r="G7" s="203"/>
      <c r="H7" s="229"/>
      <c r="I7" s="229"/>
      <c r="J7" s="150"/>
      <c r="K7" s="150"/>
    </row>
    <row r="8" spans="1:11" ht="19.5" customHeight="1">
      <c r="A8" s="229"/>
      <c r="B8" s="232"/>
      <c r="C8" s="3">
        <v>6</v>
      </c>
      <c r="D8" s="6" t="s">
        <v>49</v>
      </c>
      <c r="E8" s="200"/>
      <c r="F8" s="200"/>
      <c r="G8" s="203"/>
      <c r="H8" s="229"/>
      <c r="I8" s="229"/>
      <c r="J8" s="150"/>
      <c r="K8" s="150"/>
    </row>
    <row r="9" spans="1:11" ht="19.5" customHeight="1">
      <c r="A9" s="229"/>
      <c r="B9" s="232"/>
      <c r="C9" s="3">
        <v>7</v>
      </c>
      <c r="D9" s="5" t="s">
        <v>44</v>
      </c>
      <c r="E9" s="200"/>
      <c r="F9" s="200"/>
      <c r="G9" s="203"/>
      <c r="H9" s="229"/>
      <c r="I9" s="229"/>
      <c r="J9" s="150"/>
      <c r="K9" s="150"/>
    </row>
    <row r="10" spans="1:11" ht="19.5" customHeight="1">
      <c r="A10" s="229"/>
      <c r="B10" s="232"/>
      <c r="C10" s="3">
        <v>8</v>
      </c>
      <c r="D10" s="5" t="s">
        <v>57</v>
      </c>
      <c r="E10" s="200"/>
      <c r="F10" s="200"/>
      <c r="G10" s="203"/>
      <c r="H10" s="229"/>
      <c r="I10" s="229"/>
      <c r="J10" s="150"/>
      <c r="K10" s="150"/>
    </row>
    <row r="11" spans="1:11" ht="19.5" customHeight="1">
      <c r="A11" s="230"/>
      <c r="B11" s="233"/>
      <c r="C11" s="3">
        <v>9</v>
      </c>
      <c r="D11" s="41" t="s">
        <v>148</v>
      </c>
      <c r="E11" s="201"/>
      <c r="F11" s="201"/>
      <c r="G11" s="204"/>
      <c r="H11" s="230"/>
      <c r="I11" s="230"/>
      <c r="J11" s="151"/>
      <c r="K11" s="151"/>
    </row>
    <row r="12" spans="1:11" ht="18.75" customHeight="1">
      <c r="A12" s="152">
        <v>2</v>
      </c>
      <c r="B12" s="237" t="s">
        <v>74</v>
      </c>
      <c r="C12" s="4">
        <v>1</v>
      </c>
      <c r="D12" s="26" t="s">
        <v>101</v>
      </c>
      <c r="E12" s="216">
        <v>4</v>
      </c>
      <c r="F12" s="216">
        <v>16</v>
      </c>
      <c r="G12" s="234">
        <f>E12*F12</f>
        <v>64</v>
      </c>
      <c r="H12" s="152">
        <v>1</v>
      </c>
      <c r="I12" s="152">
        <f>G12*H12</f>
        <v>64</v>
      </c>
      <c r="J12" s="152">
        <v>3</v>
      </c>
      <c r="K12" s="152">
        <f>I12*J12</f>
        <v>192</v>
      </c>
    </row>
    <row r="13" spans="1:11" ht="18.75" customHeight="1">
      <c r="A13" s="153"/>
      <c r="B13" s="238"/>
      <c r="C13" s="4">
        <v>2</v>
      </c>
      <c r="D13" s="7" t="s">
        <v>50</v>
      </c>
      <c r="E13" s="217"/>
      <c r="F13" s="217"/>
      <c r="G13" s="235"/>
      <c r="H13" s="153"/>
      <c r="I13" s="153"/>
      <c r="J13" s="153"/>
      <c r="K13" s="153"/>
    </row>
    <row r="14" spans="1:11" ht="18.75" customHeight="1">
      <c r="A14" s="153"/>
      <c r="B14" s="238"/>
      <c r="C14" s="4">
        <v>3</v>
      </c>
      <c r="D14" s="8" t="s">
        <v>51</v>
      </c>
      <c r="E14" s="217"/>
      <c r="F14" s="217"/>
      <c r="G14" s="235"/>
      <c r="H14" s="153"/>
      <c r="I14" s="153"/>
      <c r="J14" s="153"/>
      <c r="K14" s="153"/>
    </row>
    <row r="15" spans="1:11" ht="18.75" customHeight="1">
      <c r="A15" s="153"/>
      <c r="B15" s="238"/>
      <c r="C15" s="4">
        <v>4</v>
      </c>
      <c r="D15" s="8" t="s">
        <v>52</v>
      </c>
      <c r="E15" s="217"/>
      <c r="F15" s="217"/>
      <c r="G15" s="235"/>
      <c r="H15" s="153"/>
      <c r="I15" s="153"/>
      <c r="J15" s="153"/>
      <c r="K15" s="153"/>
    </row>
    <row r="16" spans="1:11" ht="18.75" customHeight="1">
      <c r="A16" s="153"/>
      <c r="B16" s="238"/>
      <c r="C16" s="4">
        <v>5</v>
      </c>
      <c r="D16" s="8" t="s">
        <v>53</v>
      </c>
      <c r="E16" s="217"/>
      <c r="F16" s="217"/>
      <c r="G16" s="235"/>
      <c r="H16" s="153"/>
      <c r="I16" s="153"/>
      <c r="J16" s="153"/>
      <c r="K16" s="153"/>
    </row>
    <row r="17" spans="1:11" ht="18.75" customHeight="1">
      <c r="A17" s="153"/>
      <c r="B17" s="238"/>
      <c r="C17" s="4">
        <v>6</v>
      </c>
      <c r="D17" s="8" t="s">
        <v>54</v>
      </c>
      <c r="E17" s="217"/>
      <c r="F17" s="217"/>
      <c r="G17" s="235"/>
      <c r="H17" s="153"/>
      <c r="I17" s="153"/>
      <c r="J17" s="153"/>
      <c r="K17" s="153"/>
    </row>
    <row r="18" spans="1:11" ht="18.75" customHeight="1">
      <c r="A18" s="153"/>
      <c r="B18" s="238"/>
      <c r="C18" s="4">
        <v>7</v>
      </c>
      <c r="D18" s="8" t="s">
        <v>55</v>
      </c>
      <c r="E18" s="217"/>
      <c r="F18" s="217"/>
      <c r="G18" s="235"/>
      <c r="H18" s="153"/>
      <c r="I18" s="153"/>
      <c r="J18" s="153"/>
      <c r="K18" s="153"/>
    </row>
    <row r="19" spans="1:11" ht="18.75" customHeight="1">
      <c r="A19" s="153"/>
      <c r="B19" s="238"/>
      <c r="C19" s="4">
        <v>8</v>
      </c>
      <c r="D19" s="7" t="s">
        <v>44</v>
      </c>
      <c r="E19" s="217"/>
      <c r="F19" s="217"/>
      <c r="G19" s="235"/>
      <c r="H19" s="153"/>
      <c r="I19" s="153"/>
      <c r="J19" s="153"/>
      <c r="K19" s="153"/>
    </row>
    <row r="20" spans="1:11" ht="18.75" customHeight="1">
      <c r="A20" s="153"/>
      <c r="B20" s="238"/>
      <c r="C20" s="4">
        <v>9</v>
      </c>
      <c r="D20" s="7" t="s">
        <v>56</v>
      </c>
      <c r="E20" s="217"/>
      <c r="F20" s="217"/>
      <c r="G20" s="235"/>
      <c r="H20" s="153"/>
      <c r="I20" s="153"/>
      <c r="J20" s="153"/>
      <c r="K20" s="153"/>
    </row>
    <row r="21" spans="1:11" ht="18.75" customHeight="1">
      <c r="A21" s="153"/>
      <c r="B21" s="238"/>
      <c r="C21" s="4">
        <v>10</v>
      </c>
      <c r="D21" s="7" t="s">
        <v>57</v>
      </c>
      <c r="E21" s="217"/>
      <c r="F21" s="217"/>
      <c r="G21" s="235"/>
      <c r="H21" s="153"/>
      <c r="I21" s="153"/>
      <c r="J21" s="153"/>
      <c r="K21" s="153"/>
    </row>
    <row r="22" spans="1:11" ht="18.75" customHeight="1">
      <c r="A22" s="153"/>
      <c r="B22" s="238"/>
      <c r="C22" s="4">
        <v>11</v>
      </c>
      <c r="D22" s="7" t="s">
        <v>60</v>
      </c>
      <c r="E22" s="217"/>
      <c r="F22" s="217"/>
      <c r="G22" s="235"/>
      <c r="H22" s="153"/>
      <c r="I22" s="153"/>
      <c r="J22" s="153"/>
      <c r="K22" s="153"/>
    </row>
    <row r="23" spans="1:11" ht="18.75" customHeight="1">
      <c r="A23" s="154"/>
      <c r="B23" s="239"/>
      <c r="C23" s="4">
        <v>12</v>
      </c>
      <c r="D23" s="39" t="s">
        <v>148</v>
      </c>
      <c r="E23" s="218"/>
      <c r="F23" s="218"/>
      <c r="G23" s="236"/>
      <c r="H23" s="154"/>
      <c r="I23" s="154"/>
      <c r="J23" s="154"/>
      <c r="K23" s="154"/>
    </row>
    <row r="24" spans="1:11" ht="17.25" customHeight="1">
      <c r="A24" s="159">
        <v>3</v>
      </c>
      <c r="B24" s="240" t="s">
        <v>75</v>
      </c>
      <c r="C24" s="10">
        <v>1</v>
      </c>
      <c r="D24" s="12" t="s">
        <v>101</v>
      </c>
      <c r="E24" s="219">
        <v>4</v>
      </c>
      <c r="F24" s="219">
        <v>8</v>
      </c>
      <c r="G24" s="225">
        <f>E24*F24</f>
        <v>32</v>
      </c>
      <c r="H24" s="159">
        <v>1</v>
      </c>
      <c r="I24" s="159">
        <f>G24*H24</f>
        <v>32</v>
      </c>
      <c r="J24" s="159">
        <v>4</v>
      </c>
      <c r="K24" s="159">
        <f>I24*J24</f>
        <v>128</v>
      </c>
    </row>
    <row r="25" spans="1:11" ht="17.25" customHeight="1">
      <c r="A25" s="160"/>
      <c r="B25" s="241"/>
      <c r="C25" s="10">
        <v>2</v>
      </c>
      <c r="D25" s="9" t="s">
        <v>61</v>
      </c>
      <c r="E25" s="220"/>
      <c r="F25" s="220"/>
      <c r="G25" s="226"/>
      <c r="H25" s="160"/>
      <c r="I25" s="160"/>
      <c r="J25" s="160"/>
      <c r="K25" s="160"/>
    </row>
    <row r="26" spans="1:11" ht="17.25" customHeight="1">
      <c r="A26" s="160"/>
      <c r="B26" s="241"/>
      <c r="C26" s="10">
        <v>3</v>
      </c>
      <c r="D26" s="11" t="s">
        <v>62</v>
      </c>
      <c r="E26" s="220"/>
      <c r="F26" s="220"/>
      <c r="G26" s="226"/>
      <c r="H26" s="160"/>
      <c r="I26" s="160"/>
      <c r="J26" s="160"/>
      <c r="K26" s="160"/>
    </row>
    <row r="27" spans="1:11" ht="17.25" customHeight="1">
      <c r="A27" s="160"/>
      <c r="B27" s="241"/>
      <c r="C27" s="10">
        <v>4</v>
      </c>
      <c r="D27" s="11" t="s">
        <v>100</v>
      </c>
      <c r="E27" s="220"/>
      <c r="F27" s="220"/>
      <c r="G27" s="226"/>
      <c r="H27" s="160"/>
      <c r="I27" s="160"/>
      <c r="J27" s="160"/>
      <c r="K27" s="160"/>
    </row>
    <row r="28" spans="1:11" ht="17.25" customHeight="1">
      <c r="A28" s="160"/>
      <c r="B28" s="241"/>
      <c r="C28" s="10">
        <v>5</v>
      </c>
      <c r="D28" s="9" t="s">
        <v>63</v>
      </c>
      <c r="E28" s="220"/>
      <c r="F28" s="220"/>
      <c r="G28" s="226"/>
      <c r="H28" s="160"/>
      <c r="I28" s="160"/>
      <c r="J28" s="160"/>
      <c r="K28" s="160"/>
    </row>
    <row r="29" spans="1:11" ht="17.25" customHeight="1">
      <c r="A29" s="160"/>
      <c r="B29" s="241"/>
      <c r="C29" s="10">
        <v>6</v>
      </c>
      <c r="D29" s="9" t="s">
        <v>60</v>
      </c>
      <c r="E29" s="220"/>
      <c r="F29" s="220"/>
      <c r="G29" s="226"/>
      <c r="H29" s="160"/>
      <c r="I29" s="160"/>
      <c r="J29" s="160"/>
      <c r="K29" s="160"/>
    </row>
    <row r="30" spans="1:11" ht="17.25" customHeight="1">
      <c r="A30" s="163"/>
      <c r="B30" s="242"/>
      <c r="C30" s="10">
        <v>7</v>
      </c>
      <c r="D30" s="41" t="s">
        <v>148</v>
      </c>
      <c r="E30" s="221"/>
      <c r="F30" s="221"/>
      <c r="G30" s="227"/>
      <c r="H30" s="163"/>
      <c r="I30" s="163"/>
      <c r="J30" s="163"/>
      <c r="K30" s="163"/>
    </row>
    <row r="31" spans="1:11" ht="25.5" customHeight="1">
      <c r="A31" s="181">
        <v>4</v>
      </c>
      <c r="B31" s="207" t="s">
        <v>76</v>
      </c>
      <c r="C31" s="19">
        <v>1</v>
      </c>
      <c r="D31" s="26" t="s">
        <v>101</v>
      </c>
      <c r="E31" s="210">
        <v>4</v>
      </c>
      <c r="F31" s="210">
        <v>8</v>
      </c>
      <c r="G31" s="213">
        <f>E31*F31</f>
        <v>32</v>
      </c>
      <c r="H31" s="181">
        <v>1</v>
      </c>
      <c r="I31" s="181">
        <f>G31*H31</f>
        <v>32</v>
      </c>
      <c r="J31" s="181">
        <v>3</v>
      </c>
      <c r="K31" s="181">
        <f>I31*J31</f>
        <v>96</v>
      </c>
    </row>
    <row r="32" spans="1:11" ht="25.5" customHeight="1">
      <c r="A32" s="182"/>
      <c r="B32" s="208"/>
      <c r="C32" s="19">
        <v>2</v>
      </c>
      <c r="D32" s="30" t="s">
        <v>64</v>
      </c>
      <c r="E32" s="211"/>
      <c r="F32" s="211"/>
      <c r="G32" s="214"/>
      <c r="H32" s="182"/>
      <c r="I32" s="182"/>
      <c r="J32" s="182"/>
      <c r="K32" s="182"/>
    </row>
    <row r="33" spans="1:11" ht="25.5" customHeight="1">
      <c r="A33" s="182"/>
      <c r="B33" s="208"/>
      <c r="C33" s="19">
        <v>3</v>
      </c>
      <c r="D33" s="30" t="s">
        <v>65</v>
      </c>
      <c r="E33" s="211"/>
      <c r="F33" s="211"/>
      <c r="G33" s="214"/>
      <c r="H33" s="182"/>
      <c r="I33" s="182"/>
      <c r="J33" s="182"/>
      <c r="K33" s="182"/>
    </row>
    <row r="34" spans="1:11" ht="25.5" customHeight="1">
      <c r="A34" s="182"/>
      <c r="B34" s="208"/>
      <c r="C34" s="19">
        <v>4</v>
      </c>
      <c r="D34" s="26" t="s">
        <v>60</v>
      </c>
      <c r="E34" s="211"/>
      <c r="F34" s="211"/>
      <c r="G34" s="214"/>
      <c r="H34" s="182"/>
      <c r="I34" s="182"/>
      <c r="J34" s="182"/>
      <c r="K34" s="182"/>
    </row>
    <row r="35" spans="1:11" ht="25.5" customHeight="1">
      <c r="A35" s="183"/>
      <c r="B35" s="209"/>
      <c r="C35" s="19">
        <v>5</v>
      </c>
      <c r="D35" s="39" t="s">
        <v>148</v>
      </c>
      <c r="E35" s="212"/>
      <c r="F35" s="212"/>
      <c r="G35" s="215"/>
      <c r="H35" s="183"/>
      <c r="I35" s="183"/>
      <c r="J35" s="183"/>
      <c r="K35" s="183"/>
    </row>
    <row r="36" spans="1:11" ht="18.75" customHeight="1">
      <c r="A36" s="228">
        <v>5</v>
      </c>
      <c r="B36" s="231" t="s">
        <v>77</v>
      </c>
      <c r="C36" s="3">
        <v>1</v>
      </c>
      <c r="D36" s="12" t="s">
        <v>101</v>
      </c>
      <c r="E36" s="199">
        <v>4</v>
      </c>
      <c r="F36" s="199">
        <v>8</v>
      </c>
      <c r="G36" s="202">
        <f>E36*F36</f>
        <v>32</v>
      </c>
      <c r="H36" s="228">
        <v>1</v>
      </c>
      <c r="I36" s="228">
        <f>G36*H36</f>
        <v>32</v>
      </c>
      <c r="J36" s="149">
        <v>3</v>
      </c>
      <c r="K36" s="149">
        <f>I36*J36</f>
        <v>96</v>
      </c>
    </row>
    <row r="37" spans="1:11" ht="18.75" customHeight="1">
      <c r="A37" s="229"/>
      <c r="B37" s="232"/>
      <c r="C37" s="3">
        <v>2</v>
      </c>
      <c r="D37" s="13" t="s">
        <v>66</v>
      </c>
      <c r="E37" s="200"/>
      <c r="F37" s="200"/>
      <c r="G37" s="203"/>
      <c r="H37" s="229"/>
      <c r="I37" s="229"/>
      <c r="J37" s="150"/>
      <c r="K37" s="150"/>
    </row>
    <row r="38" spans="1:11" ht="18.75" customHeight="1">
      <c r="A38" s="229"/>
      <c r="B38" s="232"/>
      <c r="C38" s="3">
        <v>3</v>
      </c>
      <c r="D38" s="13" t="s">
        <v>98</v>
      </c>
      <c r="E38" s="200"/>
      <c r="F38" s="200"/>
      <c r="G38" s="203"/>
      <c r="H38" s="229"/>
      <c r="I38" s="229"/>
      <c r="J38" s="150"/>
      <c r="K38" s="150"/>
    </row>
    <row r="39" spans="1:11" ht="18.75" customHeight="1">
      <c r="A39" s="229"/>
      <c r="B39" s="232"/>
      <c r="C39" s="3">
        <v>4</v>
      </c>
      <c r="D39" s="12" t="s">
        <v>60</v>
      </c>
      <c r="E39" s="200"/>
      <c r="F39" s="200"/>
      <c r="G39" s="203"/>
      <c r="H39" s="229"/>
      <c r="I39" s="229"/>
      <c r="J39" s="150"/>
      <c r="K39" s="150"/>
    </row>
    <row r="40" spans="1:11" ht="18.75" customHeight="1">
      <c r="A40" s="230"/>
      <c r="B40" s="233"/>
      <c r="C40" s="3">
        <v>5</v>
      </c>
      <c r="D40" s="41" t="s">
        <v>148</v>
      </c>
      <c r="E40" s="201"/>
      <c r="F40" s="201"/>
      <c r="G40" s="204"/>
      <c r="H40" s="230"/>
      <c r="I40" s="230"/>
      <c r="J40" s="151"/>
      <c r="K40" s="151"/>
    </row>
    <row r="41" spans="1:11" ht="27" customHeight="1">
      <c r="A41" s="181">
        <v>6</v>
      </c>
      <c r="B41" s="207" t="s">
        <v>102</v>
      </c>
      <c r="C41" s="19">
        <v>1</v>
      </c>
      <c r="D41" s="26" t="s">
        <v>101</v>
      </c>
      <c r="E41" s="210">
        <v>4</v>
      </c>
      <c r="F41" s="213">
        <v>8</v>
      </c>
      <c r="G41" s="213">
        <f>F41*E41</f>
        <v>32</v>
      </c>
      <c r="H41" s="213">
        <v>1</v>
      </c>
      <c r="I41" s="181">
        <f>G41*H41</f>
        <v>32</v>
      </c>
      <c r="J41" s="213">
        <v>2</v>
      </c>
      <c r="K41" s="213">
        <f>I41*J41</f>
        <v>64</v>
      </c>
    </row>
    <row r="42" spans="1:11" ht="27" customHeight="1">
      <c r="A42" s="182"/>
      <c r="B42" s="208"/>
      <c r="C42" s="19">
        <v>2</v>
      </c>
      <c r="D42" s="30" t="s">
        <v>103</v>
      </c>
      <c r="E42" s="211"/>
      <c r="F42" s="214"/>
      <c r="G42" s="214"/>
      <c r="H42" s="214"/>
      <c r="I42" s="182"/>
      <c r="J42" s="214"/>
      <c r="K42" s="214"/>
    </row>
    <row r="43" spans="1:11" ht="27" customHeight="1">
      <c r="A43" s="182"/>
      <c r="B43" s="208"/>
      <c r="C43" s="19">
        <v>3</v>
      </c>
      <c r="D43" s="30" t="s">
        <v>104</v>
      </c>
      <c r="E43" s="211"/>
      <c r="F43" s="214"/>
      <c r="G43" s="214"/>
      <c r="H43" s="214"/>
      <c r="I43" s="182"/>
      <c r="J43" s="214"/>
      <c r="K43" s="214"/>
    </row>
    <row r="44" spans="1:11" ht="27" customHeight="1">
      <c r="A44" s="182"/>
      <c r="B44" s="208"/>
      <c r="C44" s="19">
        <v>4</v>
      </c>
      <c r="D44" s="26" t="s">
        <v>105</v>
      </c>
      <c r="E44" s="211"/>
      <c r="F44" s="214"/>
      <c r="G44" s="214"/>
      <c r="H44" s="214"/>
      <c r="I44" s="182"/>
      <c r="J44" s="214"/>
      <c r="K44" s="214"/>
    </row>
    <row r="45" spans="1:11" ht="27" customHeight="1">
      <c r="A45" s="183"/>
      <c r="B45" s="209"/>
      <c r="C45" s="19">
        <v>5</v>
      </c>
      <c r="D45" s="39" t="s">
        <v>148</v>
      </c>
      <c r="E45" s="212"/>
      <c r="F45" s="215"/>
      <c r="G45" s="215"/>
      <c r="H45" s="215"/>
      <c r="I45" s="183"/>
      <c r="J45" s="215"/>
      <c r="K45" s="215"/>
    </row>
    <row r="46" spans="1:256" ht="24.75" customHeight="1">
      <c r="A46" s="172">
        <v>7</v>
      </c>
      <c r="B46" s="173" t="s">
        <v>78</v>
      </c>
      <c r="C46" s="21">
        <v>1</v>
      </c>
      <c r="D46" s="27" t="s">
        <v>101</v>
      </c>
      <c r="E46" s="222">
        <v>4</v>
      </c>
      <c r="F46" s="222">
        <v>8</v>
      </c>
      <c r="G46" s="225">
        <f>E46*F46</f>
        <v>32</v>
      </c>
      <c r="H46" s="159">
        <v>1</v>
      </c>
      <c r="I46" s="159">
        <f>G46*H46</f>
        <v>32</v>
      </c>
      <c r="J46" s="159">
        <v>2</v>
      </c>
      <c r="K46" s="159">
        <f>I46*J46</f>
        <v>64</v>
      </c>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c r="IV46" s="28"/>
    </row>
    <row r="47" spans="1:256" ht="24.75" customHeight="1">
      <c r="A47" s="172"/>
      <c r="B47" s="173"/>
      <c r="C47" s="21">
        <v>2</v>
      </c>
      <c r="D47" s="29" t="s">
        <v>67</v>
      </c>
      <c r="E47" s="223"/>
      <c r="F47" s="223"/>
      <c r="G47" s="226"/>
      <c r="H47" s="160"/>
      <c r="I47" s="160"/>
      <c r="J47" s="160"/>
      <c r="K47" s="160"/>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c r="IV47" s="28"/>
    </row>
    <row r="48" spans="1:11" ht="24.75" customHeight="1">
      <c r="A48" s="172"/>
      <c r="B48" s="173"/>
      <c r="C48" s="21">
        <v>3</v>
      </c>
      <c r="D48" s="29" t="s">
        <v>99</v>
      </c>
      <c r="E48" s="223"/>
      <c r="F48" s="223"/>
      <c r="G48" s="226"/>
      <c r="H48" s="160"/>
      <c r="I48" s="160"/>
      <c r="J48" s="160"/>
      <c r="K48" s="160"/>
    </row>
    <row r="49" spans="1:11" ht="24.75" customHeight="1">
      <c r="A49" s="172"/>
      <c r="B49" s="173"/>
      <c r="C49" s="21">
        <v>4</v>
      </c>
      <c r="D49" s="27" t="s">
        <v>60</v>
      </c>
      <c r="E49" s="223"/>
      <c r="F49" s="223"/>
      <c r="G49" s="226"/>
      <c r="H49" s="160"/>
      <c r="I49" s="160"/>
      <c r="J49" s="160"/>
      <c r="K49" s="160"/>
    </row>
    <row r="50" spans="1:11" ht="24.75" customHeight="1">
      <c r="A50" s="172"/>
      <c r="B50" s="173"/>
      <c r="C50" s="21">
        <v>5</v>
      </c>
      <c r="D50" s="41" t="s">
        <v>148</v>
      </c>
      <c r="E50" s="224"/>
      <c r="F50" s="224"/>
      <c r="G50" s="227"/>
      <c r="H50" s="163"/>
      <c r="I50" s="163"/>
      <c r="J50" s="163"/>
      <c r="K50" s="163"/>
    </row>
    <row r="51" spans="1:256" ht="19.5" customHeight="1">
      <c r="A51" s="205">
        <v>8</v>
      </c>
      <c r="B51" s="207" t="s">
        <v>106</v>
      </c>
      <c r="C51" s="19">
        <v>1</v>
      </c>
      <c r="D51" s="26" t="s">
        <v>101</v>
      </c>
      <c r="E51" s="210">
        <v>4</v>
      </c>
      <c r="F51" s="213">
        <v>8</v>
      </c>
      <c r="G51" s="213">
        <f>F51*E51</f>
        <v>32</v>
      </c>
      <c r="H51" s="213">
        <v>1</v>
      </c>
      <c r="I51" s="213">
        <f>G51*H51</f>
        <v>32</v>
      </c>
      <c r="J51" s="213">
        <v>2</v>
      </c>
      <c r="K51" s="213">
        <f>I51*J51</f>
        <v>64</v>
      </c>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c r="IV51" s="31"/>
    </row>
    <row r="52" spans="1:256" ht="19.5" customHeight="1">
      <c r="A52" s="206"/>
      <c r="B52" s="208"/>
      <c r="C52" s="19">
        <v>2</v>
      </c>
      <c r="D52" s="30" t="s">
        <v>107</v>
      </c>
      <c r="E52" s="211"/>
      <c r="F52" s="214"/>
      <c r="G52" s="214"/>
      <c r="H52" s="214"/>
      <c r="I52" s="214"/>
      <c r="J52" s="214"/>
      <c r="K52" s="214"/>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31"/>
      <c r="IS52" s="31"/>
      <c r="IT52" s="31"/>
      <c r="IU52" s="31"/>
      <c r="IV52" s="31"/>
    </row>
    <row r="53" spans="1:256" ht="19.5" customHeight="1">
      <c r="A53" s="206"/>
      <c r="B53" s="208"/>
      <c r="C53" s="19">
        <v>3</v>
      </c>
      <c r="D53" s="30" t="s">
        <v>108</v>
      </c>
      <c r="E53" s="211"/>
      <c r="F53" s="214"/>
      <c r="G53" s="214"/>
      <c r="H53" s="214"/>
      <c r="I53" s="214"/>
      <c r="J53" s="214"/>
      <c r="K53" s="214"/>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c r="IO53" s="31"/>
      <c r="IP53" s="31"/>
      <c r="IQ53" s="31"/>
      <c r="IR53" s="31"/>
      <c r="IS53" s="31"/>
      <c r="IT53" s="31"/>
      <c r="IU53" s="31"/>
      <c r="IV53" s="31"/>
    </row>
    <row r="54" spans="1:256" ht="19.5" customHeight="1">
      <c r="A54" s="206"/>
      <c r="B54" s="208"/>
      <c r="C54" s="19">
        <v>4</v>
      </c>
      <c r="D54" s="30" t="s">
        <v>109</v>
      </c>
      <c r="E54" s="211"/>
      <c r="F54" s="214"/>
      <c r="G54" s="214"/>
      <c r="H54" s="214"/>
      <c r="I54" s="214"/>
      <c r="J54" s="214"/>
      <c r="K54" s="214"/>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c r="IC54" s="31"/>
      <c r="ID54" s="31"/>
      <c r="IE54" s="31"/>
      <c r="IF54" s="31"/>
      <c r="IG54" s="31"/>
      <c r="IH54" s="31"/>
      <c r="II54" s="31"/>
      <c r="IJ54" s="31"/>
      <c r="IK54" s="31"/>
      <c r="IL54" s="31"/>
      <c r="IM54" s="31"/>
      <c r="IN54" s="31"/>
      <c r="IO54" s="31"/>
      <c r="IP54" s="31"/>
      <c r="IQ54" s="31"/>
      <c r="IR54" s="31"/>
      <c r="IS54" s="31"/>
      <c r="IT54" s="31"/>
      <c r="IU54" s="31"/>
      <c r="IV54" s="31"/>
    </row>
    <row r="55" spans="1:256" ht="19.5" customHeight="1">
      <c r="A55" s="206"/>
      <c r="B55" s="208"/>
      <c r="C55" s="19">
        <v>5</v>
      </c>
      <c r="D55" s="26" t="s">
        <v>110</v>
      </c>
      <c r="E55" s="211"/>
      <c r="F55" s="214"/>
      <c r="G55" s="214"/>
      <c r="H55" s="214"/>
      <c r="I55" s="214"/>
      <c r="J55" s="214"/>
      <c r="K55" s="214"/>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c r="IC55" s="31"/>
      <c r="ID55" s="31"/>
      <c r="IE55" s="31"/>
      <c r="IF55" s="31"/>
      <c r="IG55" s="31"/>
      <c r="IH55" s="31"/>
      <c r="II55" s="31"/>
      <c r="IJ55" s="31"/>
      <c r="IK55" s="31"/>
      <c r="IL55" s="31"/>
      <c r="IM55" s="31"/>
      <c r="IN55" s="31"/>
      <c r="IO55" s="31"/>
      <c r="IP55" s="31"/>
      <c r="IQ55" s="31"/>
      <c r="IR55" s="31"/>
      <c r="IS55" s="31"/>
      <c r="IT55" s="31"/>
      <c r="IU55" s="31"/>
      <c r="IV55" s="31"/>
    </row>
    <row r="56" spans="1:256" ht="19.5" customHeight="1">
      <c r="A56" s="206"/>
      <c r="B56" s="209"/>
      <c r="C56" s="19">
        <v>6</v>
      </c>
      <c r="D56" s="39" t="s">
        <v>148</v>
      </c>
      <c r="E56" s="212"/>
      <c r="F56" s="215"/>
      <c r="G56" s="215"/>
      <c r="H56" s="215"/>
      <c r="I56" s="215"/>
      <c r="J56" s="215"/>
      <c r="K56" s="215"/>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c r="IJ56" s="31"/>
      <c r="IK56" s="31"/>
      <c r="IL56" s="31"/>
      <c r="IM56" s="31"/>
      <c r="IN56" s="31"/>
      <c r="IO56" s="31"/>
      <c r="IP56" s="31"/>
      <c r="IQ56" s="31"/>
      <c r="IR56" s="31"/>
      <c r="IS56" s="31"/>
      <c r="IT56" s="31"/>
      <c r="IU56" s="31"/>
      <c r="IV56" s="31"/>
    </row>
    <row r="57" spans="1:11" ht="19.5" customHeight="1">
      <c r="A57" s="176">
        <v>9</v>
      </c>
      <c r="B57" s="184" t="s">
        <v>111</v>
      </c>
      <c r="C57" s="3">
        <v>1</v>
      </c>
      <c r="D57" s="12" t="s">
        <v>101</v>
      </c>
      <c r="E57" s="199">
        <v>4</v>
      </c>
      <c r="F57" s="202">
        <v>6</v>
      </c>
      <c r="G57" s="202">
        <f>F57*E57</f>
        <v>24</v>
      </c>
      <c r="H57" s="202">
        <v>1</v>
      </c>
      <c r="I57" s="202">
        <f>G57*H57</f>
        <v>24</v>
      </c>
      <c r="J57" s="244">
        <v>2</v>
      </c>
      <c r="K57" s="244">
        <f>I57*J57</f>
        <v>48</v>
      </c>
    </row>
    <row r="58" spans="1:11" ht="19.5" customHeight="1">
      <c r="A58" s="176"/>
      <c r="B58" s="198"/>
      <c r="C58" s="3">
        <v>2</v>
      </c>
      <c r="D58" s="13" t="s">
        <v>112</v>
      </c>
      <c r="E58" s="200"/>
      <c r="F58" s="203"/>
      <c r="G58" s="203"/>
      <c r="H58" s="203"/>
      <c r="I58" s="203"/>
      <c r="J58" s="245"/>
      <c r="K58" s="245"/>
    </row>
    <row r="59" spans="1:11" ht="19.5" customHeight="1">
      <c r="A59" s="176"/>
      <c r="B59" s="198"/>
      <c r="C59" s="3">
        <v>3</v>
      </c>
      <c r="D59" s="13" t="s">
        <v>113</v>
      </c>
      <c r="E59" s="200"/>
      <c r="F59" s="203"/>
      <c r="G59" s="203"/>
      <c r="H59" s="203"/>
      <c r="I59" s="203"/>
      <c r="J59" s="245"/>
      <c r="K59" s="245"/>
    </row>
    <row r="60" spans="1:11" ht="19.5" customHeight="1">
      <c r="A60" s="176"/>
      <c r="B60" s="198"/>
      <c r="C60" s="3">
        <v>4</v>
      </c>
      <c r="D60" s="12" t="s">
        <v>105</v>
      </c>
      <c r="E60" s="200"/>
      <c r="F60" s="203"/>
      <c r="G60" s="203"/>
      <c r="H60" s="203"/>
      <c r="I60" s="203"/>
      <c r="J60" s="245"/>
      <c r="K60" s="245"/>
    </row>
    <row r="61" spans="1:11" ht="19.5" customHeight="1">
      <c r="A61" s="176"/>
      <c r="B61" s="186"/>
      <c r="C61" s="3">
        <v>5</v>
      </c>
      <c r="D61" s="41" t="s">
        <v>148</v>
      </c>
      <c r="E61" s="201"/>
      <c r="F61" s="204"/>
      <c r="G61" s="204"/>
      <c r="H61" s="204"/>
      <c r="I61" s="204"/>
      <c r="J61" s="246"/>
      <c r="K61" s="246"/>
    </row>
    <row r="62" spans="1:11" ht="19.5" customHeight="1">
      <c r="A62" s="155">
        <v>10</v>
      </c>
      <c r="B62" s="178" t="s">
        <v>114</v>
      </c>
      <c r="C62" s="19">
        <v>1</v>
      </c>
      <c r="D62" s="26" t="s">
        <v>115</v>
      </c>
      <c r="E62" s="189">
        <v>2</v>
      </c>
      <c r="F62" s="189">
        <v>2</v>
      </c>
      <c r="G62" s="189">
        <f>F62*E62</f>
        <v>4</v>
      </c>
      <c r="H62" s="189">
        <v>1</v>
      </c>
      <c r="I62" s="189">
        <f>G62*H62</f>
        <v>4</v>
      </c>
      <c r="J62" s="189">
        <v>50</v>
      </c>
      <c r="K62" s="189">
        <f>I62*J62</f>
        <v>200</v>
      </c>
    </row>
    <row r="63" spans="1:11" ht="19.5" customHeight="1">
      <c r="A63" s="155"/>
      <c r="B63" s="197"/>
      <c r="C63" s="19">
        <v>2</v>
      </c>
      <c r="D63" s="26" t="s">
        <v>116</v>
      </c>
      <c r="E63" s="189"/>
      <c r="F63" s="189"/>
      <c r="G63" s="189"/>
      <c r="H63" s="189"/>
      <c r="I63" s="189"/>
      <c r="J63" s="189"/>
      <c r="K63" s="189"/>
    </row>
    <row r="64" spans="1:11" ht="19.5" customHeight="1">
      <c r="A64" s="176">
        <v>11</v>
      </c>
      <c r="B64" s="184" t="s">
        <v>117</v>
      </c>
      <c r="C64" s="3">
        <v>1</v>
      </c>
      <c r="D64" s="12" t="s">
        <v>118</v>
      </c>
      <c r="E64" s="187">
        <v>2</v>
      </c>
      <c r="F64" s="187">
        <v>2</v>
      </c>
      <c r="G64" s="187">
        <f>F64*E64</f>
        <v>4</v>
      </c>
      <c r="H64" s="187">
        <v>1</v>
      </c>
      <c r="I64" s="187">
        <f>G64*H64</f>
        <v>4</v>
      </c>
      <c r="J64" s="247">
        <v>30</v>
      </c>
      <c r="K64" s="247">
        <f>I64*J64</f>
        <v>120</v>
      </c>
    </row>
    <row r="65" spans="1:11" ht="19.5" customHeight="1">
      <c r="A65" s="176"/>
      <c r="B65" s="185"/>
      <c r="C65" s="3">
        <v>2</v>
      </c>
      <c r="D65" s="12" t="s">
        <v>119</v>
      </c>
      <c r="E65" s="187"/>
      <c r="F65" s="187"/>
      <c r="G65" s="187"/>
      <c r="H65" s="187"/>
      <c r="I65" s="187"/>
      <c r="J65" s="247"/>
      <c r="K65" s="247"/>
    </row>
    <row r="66" spans="1:11" ht="19.5" customHeight="1">
      <c r="A66" s="176"/>
      <c r="B66" s="196"/>
      <c r="C66" s="3">
        <v>3</v>
      </c>
      <c r="D66" s="41" t="s">
        <v>148</v>
      </c>
      <c r="E66" s="187"/>
      <c r="F66" s="187"/>
      <c r="G66" s="187"/>
      <c r="H66" s="187"/>
      <c r="I66" s="187"/>
      <c r="J66" s="247"/>
      <c r="K66" s="247"/>
    </row>
    <row r="67" spans="1:11" ht="19.5" customHeight="1">
      <c r="A67" s="155">
        <v>12</v>
      </c>
      <c r="B67" s="193" t="s">
        <v>120</v>
      </c>
      <c r="C67" s="19">
        <v>1</v>
      </c>
      <c r="D67" s="26" t="s">
        <v>121</v>
      </c>
      <c r="E67" s="189">
        <v>2</v>
      </c>
      <c r="F67" s="189">
        <v>3</v>
      </c>
      <c r="G67" s="189">
        <f>F67*E67</f>
        <v>6</v>
      </c>
      <c r="H67" s="189">
        <v>1</v>
      </c>
      <c r="I67" s="189">
        <f>G67*H67</f>
        <v>6</v>
      </c>
      <c r="J67" s="189">
        <v>6</v>
      </c>
      <c r="K67" s="189">
        <f>I67*J67</f>
        <v>36</v>
      </c>
    </row>
    <row r="68" spans="1:11" ht="19.5" customHeight="1">
      <c r="A68" s="155"/>
      <c r="B68" s="194"/>
      <c r="C68" s="19">
        <v>2</v>
      </c>
      <c r="D68" s="26" t="s">
        <v>122</v>
      </c>
      <c r="E68" s="189"/>
      <c r="F68" s="189"/>
      <c r="G68" s="189"/>
      <c r="H68" s="189"/>
      <c r="I68" s="189"/>
      <c r="J68" s="189"/>
      <c r="K68" s="189"/>
    </row>
    <row r="69" spans="1:11" ht="19.5" customHeight="1">
      <c r="A69" s="155"/>
      <c r="B69" s="195"/>
      <c r="C69" s="38">
        <v>3</v>
      </c>
      <c r="D69" s="39" t="s">
        <v>148</v>
      </c>
      <c r="E69" s="189"/>
      <c r="F69" s="189"/>
      <c r="G69" s="189"/>
      <c r="H69" s="189"/>
      <c r="I69" s="189"/>
      <c r="J69" s="189"/>
      <c r="K69" s="189"/>
    </row>
    <row r="70" spans="1:11" ht="19.5" customHeight="1">
      <c r="A70" s="176">
        <v>13</v>
      </c>
      <c r="B70" s="190" t="s">
        <v>123</v>
      </c>
      <c r="C70" s="3">
        <v>1</v>
      </c>
      <c r="D70" s="12" t="s">
        <v>124</v>
      </c>
      <c r="E70" s="187">
        <v>2</v>
      </c>
      <c r="F70" s="187">
        <v>4</v>
      </c>
      <c r="G70" s="187">
        <f>F70*E70</f>
        <v>8</v>
      </c>
      <c r="H70" s="187">
        <v>1</v>
      </c>
      <c r="I70" s="243">
        <f>G70*H70</f>
        <v>8</v>
      </c>
      <c r="J70" s="247">
        <v>6</v>
      </c>
      <c r="K70" s="247">
        <f>I70*J70</f>
        <v>48</v>
      </c>
    </row>
    <row r="71" spans="1:11" ht="19.5" customHeight="1">
      <c r="A71" s="176"/>
      <c r="B71" s="191"/>
      <c r="C71" s="3">
        <v>2</v>
      </c>
      <c r="D71" s="12" t="s">
        <v>125</v>
      </c>
      <c r="E71" s="187"/>
      <c r="F71" s="187"/>
      <c r="G71" s="187"/>
      <c r="H71" s="187"/>
      <c r="I71" s="243"/>
      <c r="J71" s="247"/>
      <c r="K71" s="247"/>
    </row>
    <row r="72" spans="1:11" ht="19.5" customHeight="1">
      <c r="A72" s="176"/>
      <c r="B72" s="192"/>
      <c r="C72" s="3">
        <v>3</v>
      </c>
      <c r="D72" s="41" t="s">
        <v>148</v>
      </c>
      <c r="E72" s="187"/>
      <c r="F72" s="187"/>
      <c r="G72" s="187"/>
      <c r="H72" s="187"/>
      <c r="I72" s="243"/>
      <c r="J72" s="247"/>
      <c r="K72" s="247"/>
    </row>
    <row r="73" spans="1:11" ht="19.5" customHeight="1">
      <c r="A73" s="155">
        <v>14</v>
      </c>
      <c r="B73" s="178" t="s">
        <v>126</v>
      </c>
      <c r="C73" s="19">
        <v>1</v>
      </c>
      <c r="D73" s="26" t="s">
        <v>127</v>
      </c>
      <c r="E73" s="189">
        <v>3</v>
      </c>
      <c r="F73" s="189">
        <v>4</v>
      </c>
      <c r="G73" s="189">
        <f>F73*E73</f>
        <v>12</v>
      </c>
      <c r="H73" s="189">
        <v>1</v>
      </c>
      <c r="I73" s="189">
        <f>G73*H73</f>
        <v>12</v>
      </c>
      <c r="J73" s="189">
        <v>4</v>
      </c>
      <c r="K73" s="189">
        <f>I73*J73</f>
        <v>48</v>
      </c>
    </row>
    <row r="74" spans="1:11" ht="19.5" customHeight="1">
      <c r="A74" s="155"/>
      <c r="B74" s="188"/>
      <c r="C74" s="19">
        <v>2</v>
      </c>
      <c r="D74" s="26" t="s">
        <v>128</v>
      </c>
      <c r="E74" s="189"/>
      <c r="F74" s="189"/>
      <c r="G74" s="189"/>
      <c r="H74" s="189"/>
      <c r="I74" s="189"/>
      <c r="J74" s="189"/>
      <c r="K74" s="189"/>
    </row>
    <row r="75" spans="1:11" ht="19.5" customHeight="1">
      <c r="A75" s="155"/>
      <c r="B75" s="180"/>
      <c r="C75" s="38">
        <v>3</v>
      </c>
      <c r="D75" s="39" t="s">
        <v>148</v>
      </c>
      <c r="E75" s="189"/>
      <c r="F75" s="189"/>
      <c r="G75" s="189"/>
      <c r="H75" s="189"/>
      <c r="I75" s="189"/>
      <c r="J75" s="189"/>
      <c r="K75" s="189"/>
    </row>
    <row r="76" spans="1:11" ht="19.5" customHeight="1">
      <c r="A76" s="176">
        <v>15</v>
      </c>
      <c r="B76" s="184" t="s">
        <v>129</v>
      </c>
      <c r="C76" s="3">
        <v>1</v>
      </c>
      <c r="D76" s="12" t="s">
        <v>130</v>
      </c>
      <c r="E76" s="187">
        <v>3</v>
      </c>
      <c r="F76" s="187">
        <v>2</v>
      </c>
      <c r="G76" s="187">
        <f>F76*E76</f>
        <v>6</v>
      </c>
      <c r="H76" s="187">
        <v>1</v>
      </c>
      <c r="I76" s="243">
        <f>G76*H76</f>
        <v>6</v>
      </c>
      <c r="J76" s="247">
        <v>4</v>
      </c>
      <c r="K76" s="247">
        <f>I76*J76</f>
        <v>24</v>
      </c>
    </row>
    <row r="77" spans="1:11" ht="19.5" customHeight="1">
      <c r="A77" s="176"/>
      <c r="B77" s="185"/>
      <c r="C77" s="3">
        <v>2</v>
      </c>
      <c r="D77" s="12" t="s">
        <v>131</v>
      </c>
      <c r="E77" s="187"/>
      <c r="F77" s="187"/>
      <c r="G77" s="187"/>
      <c r="H77" s="187"/>
      <c r="I77" s="243"/>
      <c r="J77" s="247"/>
      <c r="K77" s="247"/>
    </row>
    <row r="78" spans="1:11" ht="19.5" customHeight="1">
      <c r="A78" s="176"/>
      <c r="B78" s="186"/>
      <c r="C78" s="3">
        <v>3</v>
      </c>
      <c r="D78" s="41" t="s">
        <v>148</v>
      </c>
      <c r="E78" s="187"/>
      <c r="F78" s="187"/>
      <c r="G78" s="187"/>
      <c r="H78" s="187"/>
      <c r="I78" s="243"/>
      <c r="J78" s="247"/>
      <c r="K78" s="247"/>
    </row>
    <row r="79" spans="1:11" ht="19.5" customHeight="1">
      <c r="A79" s="155">
        <v>16</v>
      </c>
      <c r="B79" s="178" t="s">
        <v>132</v>
      </c>
      <c r="C79" s="19">
        <v>1</v>
      </c>
      <c r="D79" s="26" t="s">
        <v>133</v>
      </c>
      <c r="E79" s="181">
        <v>4</v>
      </c>
      <c r="F79" s="181">
        <v>8</v>
      </c>
      <c r="G79" s="181">
        <f>F79*E79</f>
        <v>32</v>
      </c>
      <c r="H79" s="181">
        <v>1</v>
      </c>
      <c r="I79" s="181">
        <f>G79*H79</f>
        <v>32</v>
      </c>
      <c r="J79" s="181">
        <v>2</v>
      </c>
      <c r="K79" s="181">
        <f>I79*J79</f>
        <v>64</v>
      </c>
    </row>
    <row r="80" spans="1:11" ht="19.5" customHeight="1">
      <c r="A80" s="155"/>
      <c r="B80" s="179"/>
      <c r="C80" s="19">
        <v>2</v>
      </c>
      <c r="D80" s="26" t="s">
        <v>134</v>
      </c>
      <c r="E80" s="182"/>
      <c r="F80" s="182"/>
      <c r="G80" s="182"/>
      <c r="H80" s="182"/>
      <c r="I80" s="182"/>
      <c r="J80" s="182"/>
      <c r="K80" s="182"/>
    </row>
    <row r="81" spans="1:11" ht="19.5" customHeight="1">
      <c r="A81" s="155"/>
      <c r="B81" s="179"/>
      <c r="C81" s="38">
        <v>3</v>
      </c>
      <c r="D81" s="26" t="s">
        <v>135</v>
      </c>
      <c r="E81" s="182"/>
      <c r="F81" s="182"/>
      <c r="G81" s="182"/>
      <c r="H81" s="182"/>
      <c r="I81" s="182"/>
      <c r="J81" s="182"/>
      <c r="K81" s="182"/>
    </row>
    <row r="82" spans="1:11" ht="19.5" customHeight="1">
      <c r="A82" s="155"/>
      <c r="B82" s="180"/>
      <c r="C82" s="38">
        <v>4</v>
      </c>
      <c r="D82" s="39" t="s">
        <v>148</v>
      </c>
      <c r="E82" s="183"/>
      <c r="F82" s="183"/>
      <c r="G82" s="183"/>
      <c r="H82" s="183"/>
      <c r="I82" s="183"/>
      <c r="J82" s="183"/>
      <c r="K82" s="183"/>
    </row>
    <row r="83" spans="1:11" ht="19.5" customHeight="1">
      <c r="A83" s="172">
        <v>18</v>
      </c>
      <c r="B83" s="161" t="s">
        <v>136</v>
      </c>
      <c r="C83" s="21">
        <v>1</v>
      </c>
      <c r="D83" s="34" t="s">
        <v>137</v>
      </c>
      <c r="E83" s="172">
        <v>5</v>
      </c>
      <c r="F83" s="172">
        <v>16</v>
      </c>
      <c r="G83" s="172">
        <f>F83*E83</f>
        <v>80</v>
      </c>
      <c r="H83" s="172">
        <v>1</v>
      </c>
      <c r="I83" s="172">
        <f>G83*H83</f>
        <v>80</v>
      </c>
      <c r="J83" s="172">
        <v>1</v>
      </c>
      <c r="K83" s="172">
        <f>I83*J83</f>
        <v>80</v>
      </c>
    </row>
    <row r="84" spans="1:11" ht="19.5" customHeight="1">
      <c r="A84" s="172"/>
      <c r="B84" s="162"/>
      <c r="C84" s="21">
        <v>2</v>
      </c>
      <c r="D84" s="34" t="s">
        <v>138</v>
      </c>
      <c r="E84" s="172"/>
      <c r="F84" s="172"/>
      <c r="G84" s="172"/>
      <c r="H84" s="172"/>
      <c r="I84" s="172"/>
      <c r="J84" s="172"/>
      <c r="K84" s="172"/>
    </row>
    <row r="85" spans="1:11" ht="19.5" customHeight="1">
      <c r="A85" s="172"/>
      <c r="B85" s="162"/>
      <c r="C85" s="40">
        <v>3</v>
      </c>
      <c r="D85" s="34" t="s">
        <v>139</v>
      </c>
      <c r="E85" s="172"/>
      <c r="F85" s="172"/>
      <c r="G85" s="172"/>
      <c r="H85" s="172"/>
      <c r="I85" s="172"/>
      <c r="J85" s="172"/>
      <c r="K85" s="172"/>
    </row>
    <row r="86" spans="1:11" ht="19.5" customHeight="1">
      <c r="A86" s="172"/>
      <c r="B86" s="162"/>
      <c r="C86" s="40">
        <v>4</v>
      </c>
      <c r="D86" s="34" t="s">
        <v>140</v>
      </c>
      <c r="E86" s="172"/>
      <c r="F86" s="172"/>
      <c r="G86" s="172"/>
      <c r="H86" s="172"/>
      <c r="I86" s="172"/>
      <c r="J86" s="172"/>
      <c r="K86" s="172"/>
    </row>
    <row r="87" spans="1:11" ht="19.5" customHeight="1">
      <c r="A87" s="172"/>
      <c r="B87" s="162"/>
      <c r="C87" s="40">
        <v>5</v>
      </c>
      <c r="D87" s="41" t="s">
        <v>148</v>
      </c>
      <c r="E87" s="172"/>
      <c r="F87" s="172"/>
      <c r="G87" s="172"/>
      <c r="H87" s="172"/>
      <c r="I87" s="172"/>
      <c r="J87" s="172"/>
      <c r="K87" s="172"/>
    </row>
    <row r="88" spans="1:11" ht="19.5" customHeight="1">
      <c r="A88" s="155">
        <v>19</v>
      </c>
      <c r="B88" s="156" t="s">
        <v>179</v>
      </c>
      <c r="C88" s="19">
        <v>1</v>
      </c>
      <c r="D88" s="32" t="s">
        <v>180</v>
      </c>
      <c r="E88" s="155">
        <v>4</v>
      </c>
      <c r="F88" s="155">
        <v>12</v>
      </c>
      <c r="G88" s="155">
        <f>F88*E88</f>
        <v>48</v>
      </c>
      <c r="H88" s="155">
        <v>1</v>
      </c>
      <c r="I88" s="155">
        <f>G88*H88</f>
        <v>48</v>
      </c>
      <c r="J88" s="155">
        <v>4</v>
      </c>
      <c r="K88" s="155">
        <f>I88*J88</f>
        <v>192</v>
      </c>
    </row>
    <row r="89" spans="1:11" ht="19.5" customHeight="1">
      <c r="A89" s="155"/>
      <c r="B89" s="156"/>
      <c r="C89" s="19">
        <v>2</v>
      </c>
      <c r="D89" s="32" t="s">
        <v>181</v>
      </c>
      <c r="E89" s="155"/>
      <c r="F89" s="155"/>
      <c r="G89" s="155"/>
      <c r="H89" s="155"/>
      <c r="I89" s="155"/>
      <c r="J89" s="155"/>
      <c r="K89" s="155"/>
    </row>
    <row r="90" spans="1:11" ht="19.5" customHeight="1">
      <c r="A90" s="155"/>
      <c r="B90" s="156"/>
      <c r="C90" s="38">
        <v>3</v>
      </c>
      <c r="D90" s="32" t="s">
        <v>182</v>
      </c>
      <c r="E90" s="155"/>
      <c r="F90" s="155"/>
      <c r="G90" s="155"/>
      <c r="H90" s="155"/>
      <c r="I90" s="155"/>
      <c r="J90" s="155"/>
      <c r="K90" s="155"/>
    </row>
    <row r="91" spans="1:11" ht="19.5" customHeight="1">
      <c r="A91" s="155"/>
      <c r="B91" s="156"/>
      <c r="C91" s="38">
        <v>4</v>
      </c>
      <c r="D91" s="32" t="s">
        <v>183</v>
      </c>
      <c r="E91" s="155"/>
      <c r="F91" s="155"/>
      <c r="G91" s="155"/>
      <c r="H91" s="155"/>
      <c r="I91" s="155"/>
      <c r="J91" s="155"/>
      <c r="K91" s="155"/>
    </row>
    <row r="92" spans="1:11" ht="19.5" customHeight="1">
      <c r="A92" s="155"/>
      <c r="B92" s="156"/>
      <c r="C92" s="38">
        <v>5</v>
      </c>
      <c r="D92" s="32" t="s">
        <v>184</v>
      </c>
      <c r="E92" s="155"/>
      <c r="F92" s="155"/>
      <c r="G92" s="155"/>
      <c r="H92" s="155"/>
      <c r="I92" s="155"/>
      <c r="J92" s="155"/>
      <c r="K92" s="155"/>
    </row>
    <row r="93" spans="1:11" ht="19.5" customHeight="1">
      <c r="A93" s="155"/>
      <c r="B93" s="156"/>
      <c r="C93" s="38">
        <v>6</v>
      </c>
      <c r="D93" s="32" t="s">
        <v>197</v>
      </c>
      <c r="E93" s="155"/>
      <c r="F93" s="155"/>
      <c r="G93" s="155"/>
      <c r="H93" s="155"/>
      <c r="I93" s="155"/>
      <c r="J93" s="155"/>
      <c r="K93" s="155"/>
    </row>
    <row r="94" spans="1:11" ht="19.5" customHeight="1">
      <c r="A94" s="155"/>
      <c r="B94" s="156"/>
      <c r="C94" s="38">
        <v>7</v>
      </c>
      <c r="D94" s="39" t="s">
        <v>148</v>
      </c>
      <c r="E94" s="155"/>
      <c r="F94" s="155"/>
      <c r="G94" s="155"/>
      <c r="H94" s="155"/>
      <c r="I94" s="155"/>
      <c r="J94" s="155"/>
      <c r="K94" s="155"/>
    </row>
    <row r="95" spans="1:11" ht="19.5" customHeight="1">
      <c r="A95" s="159">
        <v>20</v>
      </c>
      <c r="B95" s="161" t="s">
        <v>194</v>
      </c>
      <c r="C95" s="21">
        <v>1</v>
      </c>
      <c r="D95" s="33" t="s">
        <v>180</v>
      </c>
      <c r="E95" s="159">
        <v>4</v>
      </c>
      <c r="F95" s="159">
        <v>12</v>
      </c>
      <c r="G95" s="159">
        <f>E95*F95</f>
        <v>48</v>
      </c>
      <c r="H95" s="159">
        <v>1</v>
      </c>
      <c r="I95" s="159">
        <f>G95*H95</f>
        <v>48</v>
      </c>
      <c r="J95" s="159">
        <v>2</v>
      </c>
      <c r="K95" s="159">
        <f>I95*J95</f>
        <v>96</v>
      </c>
    </row>
    <row r="96" spans="1:11" ht="19.5" customHeight="1">
      <c r="A96" s="160"/>
      <c r="B96" s="162"/>
      <c r="C96" s="21">
        <v>2</v>
      </c>
      <c r="D96" s="34" t="s">
        <v>195</v>
      </c>
      <c r="E96" s="160"/>
      <c r="F96" s="160"/>
      <c r="G96" s="160"/>
      <c r="H96" s="160"/>
      <c r="I96" s="160"/>
      <c r="J96" s="160"/>
      <c r="K96" s="160"/>
    </row>
    <row r="97" spans="1:11" ht="19.5" customHeight="1">
      <c r="A97" s="160"/>
      <c r="B97" s="162"/>
      <c r="C97" s="21">
        <v>3</v>
      </c>
      <c r="D97" s="34" t="s">
        <v>196</v>
      </c>
      <c r="E97" s="160"/>
      <c r="F97" s="160"/>
      <c r="G97" s="160"/>
      <c r="H97" s="160"/>
      <c r="I97" s="160"/>
      <c r="J97" s="160"/>
      <c r="K97" s="160"/>
    </row>
    <row r="98" spans="1:11" ht="19.5" customHeight="1">
      <c r="A98" s="160"/>
      <c r="B98" s="162"/>
      <c r="C98" s="21">
        <v>4</v>
      </c>
      <c r="D98" s="33" t="s">
        <v>183</v>
      </c>
      <c r="E98" s="160"/>
      <c r="F98" s="160"/>
      <c r="G98" s="160"/>
      <c r="H98" s="160"/>
      <c r="I98" s="160"/>
      <c r="J98" s="160"/>
      <c r="K98" s="160"/>
    </row>
    <row r="99" spans="1:11" ht="19.5" customHeight="1">
      <c r="A99" s="160"/>
      <c r="B99" s="162"/>
      <c r="C99" s="21">
        <v>5</v>
      </c>
      <c r="D99" s="33" t="s">
        <v>197</v>
      </c>
      <c r="E99" s="160"/>
      <c r="F99" s="160"/>
      <c r="G99" s="160"/>
      <c r="H99" s="160"/>
      <c r="I99" s="160"/>
      <c r="J99" s="160"/>
      <c r="K99" s="160"/>
    </row>
    <row r="100" spans="1:11" ht="19.5" customHeight="1">
      <c r="A100" s="160"/>
      <c r="B100" s="162"/>
      <c r="C100" s="21">
        <v>6</v>
      </c>
      <c r="D100" s="41" t="s">
        <v>148</v>
      </c>
      <c r="E100" s="160"/>
      <c r="F100" s="160"/>
      <c r="G100" s="160"/>
      <c r="H100" s="160"/>
      <c r="I100" s="160"/>
      <c r="J100" s="160"/>
      <c r="K100" s="160"/>
    </row>
    <row r="101" spans="1:11" ht="19.5" customHeight="1">
      <c r="A101" s="155">
        <v>21</v>
      </c>
      <c r="B101" s="156" t="s">
        <v>141</v>
      </c>
      <c r="C101" s="19">
        <v>1</v>
      </c>
      <c r="D101" s="32" t="s">
        <v>142</v>
      </c>
      <c r="E101" s="155">
        <v>4</v>
      </c>
      <c r="F101" s="155">
        <v>12</v>
      </c>
      <c r="G101" s="155">
        <f>F101*E101</f>
        <v>48</v>
      </c>
      <c r="H101" s="155">
        <v>1</v>
      </c>
      <c r="I101" s="155">
        <f>G101*H101</f>
        <v>48</v>
      </c>
      <c r="J101" s="155">
        <v>3</v>
      </c>
      <c r="K101" s="155">
        <f>I101*J101</f>
        <v>144</v>
      </c>
    </row>
    <row r="102" spans="1:11" ht="19.5" customHeight="1">
      <c r="A102" s="155"/>
      <c r="B102" s="156"/>
      <c r="C102" s="19">
        <v>2</v>
      </c>
      <c r="D102" s="32" t="s">
        <v>143</v>
      </c>
      <c r="E102" s="155"/>
      <c r="F102" s="155"/>
      <c r="G102" s="155"/>
      <c r="H102" s="155"/>
      <c r="I102" s="155"/>
      <c r="J102" s="155"/>
      <c r="K102" s="155"/>
    </row>
    <row r="103" spans="1:11" ht="19.5" customHeight="1">
      <c r="A103" s="155"/>
      <c r="B103" s="156"/>
      <c r="C103" s="19">
        <v>3</v>
      </c>
      <c r="D103" s="32" t="s">
        <v>144</v>
      </c>
      <c r="E103" s="155"/>
      <c r="F103" s="155"/>
      <c r="G103" s="155"/>
      <c r="H103" s="155"/>
      <c r="I103" s="155"/>
      <c r="J103" s="155"/>
      <c r="K103" s="155"/>
    </row>
    <row r="104" spans="1:11" ht="19.5" customHeight="1">
      <c r="A104" s="155"/>
      <c r="B104" s="156"/>
      <c r="C104" s="19">
        <v>4</v>
      </c>
      <c r="D104" s="32" t="s">
        <v>145</v>
      </c>
      <c r="E104" s="155"/>
      <c r="F104" s="155"/>
      <c r="G104" s="155"/>
      <c r="H104" s="155"/>
      <c r="I104" s="155"/>
      <c r="J104" s="155"/>
      <c r="K104" s="155"/>
    </row>
    <row r="105" spans="1:11" ht="19.5" customHeight="1">
      <c r="A105" s="155"/>
      <c r="B105" s="156"/>
      <c r="C105" s="19">
        <v>5</v>
      </c>
      <c r="D105" s="32" t="s">
        <v>146</v>
      </c>
      <c r="E105" s="155"/>
      <c r="F105" s="155"/>
      <c r="G105" s="155"/>
      <c r="H105" s="155"/>
      <c r="I105" s="155"/>
      <c r="J105" s="155"/>
      <c r="K105" s="155"/>
    </row>
    <row r="106" spans="1:11" ht="19.5" customHeight="1">
      <c r="A106" s="155"/>
      <c r="B106" s="156"/>
      <c r="C106" s="19">
        <v>6</v>
      </c>
      <c r="D106" s="32" t="s">
        <v>147</v>
      </c>
      <c r="E106" s="155"/>
      <c r="F106" s="155"/>
      <c r="G106" s="155"/>
      <c r="H106" s="155"/>
      <c r="I106" s="155"/>
      <c r="J106" s="155"/>
      <c r="K106" s="155"/>
    </row>
    <row r="107" spans="1:11" ht="19.5" customHeight="1">
      <c r="A107" s="155"/>
      <c r="B107" s="156"/>
      <c r="C107" s="19">
        <v>7</v>
      </c>
      <c r="D107" s="32" t="s">
        <v>148</v>
      </c>
      <c r="E107" s="155"/>
      <c r="F107" s="155"/>
      <c r="G107" s="155"/>
      <c r="H107" s="155"/>
      <c r="I107" s="155"/>
      <c r="J107" s="155"/>
      <c r="K107" s="155"/>
    </row>
    <row r="108" spans="1:11" ht="19.5" customHeight="1">
      <c r="A108" s="172">
        <v>22</v>
      </c>
      <c r="B108" s="173" t="s">
        <v>149</v>
      </c>
      <c r="C108" s="21">
        <v>1</v>
      </c>
      <c r="D108" s="33" t="s">
        <v>142</v>
      </c>
      <c r="E108" s="172">
        <v>4</v>
      </c>
      <c r="F108" s="172">
        <v>16</v>
      </c>
      <c r="G108" s="172">
        <f>F108*E108</f>
        <v>64</v>
      </c>
      <c r="H108" s="172">
        <v>1</v>
      </c>
      <c r="I108" s="172">
        <f>G108*H108</f>
        <v>64</v>
      </c>
      <c r="J108" s="172">
        <v>3</v>
      </c>
      <c r="K108" s="172">
        <f>I108*J108</f>
        <v>192</v>
      </c>
    </row>
    <row r="109" spans="1:11" ht="19.5" customHeight="1">
      <c r="A109" s="172"/>
      <c r="B109" s="173"/>
      <c r="C109" s="21">
        <v>2</v>
      </c>
      <c r="D109" s="33" t="s">
        <v>143</v>
      </c>
      <c r="E109" s="172"/>
      <c r="F109" s="172"/>
      <c r="G109" s="172"/>
      <c r="H109" s="172"/>
      <c r="I109" s="172"/>
      <c r="J109" s="172"/>
      <c r="K109" s="172"/>
    </row>
    <row r="110" spans="1:11" ht="19.5" customHeight="1">
      <c r="A110" s="172"/>
      <c r="B110" s="173"/>
      <c r="C110" s="21">
        <v>3</v>
      </c>
      <c r="D110" s="33" t="s">
        <v>144</v>
      </c>
      <c r="E110" s="172"/>
      <c r="F110" s="172"/>
      <c r="G110" s="172"/>
      <c r="H110" s="172"/>
      <c r="I110" s="172"/>
      <c r="J110" s="172"/>
      <c r="K110" s="172"/>
    </row>
    <row r="111" spans="1:11" ht="19.5" customHeight="1">
      <c r="A111" s="172"/>
      <c r="B111" s="173"/>
      <c r="C111" s="21">
        <v>4</v>
      </c>
      <c r="D111" s="33" t="s">
        <v>145</v>
      </c>
      <c r="E111" s="172"/>
      <c r="F111" s="172"/>
      <c r="G111" s="172"/>
      <c r="H111" s="172"/>
      <c r="I111" s="172"/>
      <c r="J111" s="172"/>
      <c r="K111" s="172"/>
    </row>
    <row r="112" spans="1:11" ht="19.5" customHeight="1">
      <c r="A112" s="172"/>
      <c r="B112" s="173"/>
      <c r="C112" s="21">
        <v>5</v>
      </c>
      <c r="D112" s="33" t="s">
        <v>146</v>
      </c>
      <c r="E112" s="172"/>
      <c r="F112" s="172"/>
      <c r="G112" s="172"/>
      <c r="H112" s="172"/>
      <c r="I112" s="172"/>
      <c r="J112" s="172"/>
      <c r="K112" s="172"/>
    </row>
    <row r="113" spans="1:11" ht="19.5" customHeight="1">
      <c r="A113" s="172"/>
      <c r="B113" s="173"/>
      <c r="C113" s="21">
        <v>6</v>
      </c>
      <c r="D113" s="33" t="s">
        <v>147</v>
      </c>
      <c r="E113" s="172"/>
      <c r="F113" s="172"/>
      <c r="G113" s="172"/>
      <c r="H113" s="172"/>
      <c r="I113" s="172"/>
      <c r="J113" s="172"/>
      <c r="K113" s="172"/>
    </row>
    <row r="114" spans="1:11" ht="19.5" customHeight="1">
      <c r="A114" s="172"/>
      <c r="B114" s="173"/>
      <c r="C114" s="21">
        <v>7</v>
      </c>
      <c r="D114" s="33" t="s">
        <v>148</v>
      </c>
      <c r="E114" s="172"/>
      <c r="F114" s="172"/>
      <c r="G114" s="172"/>
      <c r="H114" s="172"/>
      <c r="I114" s="172"/>
      <c r="J114" s="172"/>
      <c r="K114" s="172"/>
    </row>
    <row r="115" spans="1:11" ht="19.5" customHeight="1">
      <c r="A115" s="155">
        <v>23</v>
      </c>
      <c r="B115" s="156" t="s">
        <v>150</v>
      </c>
      <c r="C115" s="19">
        <v>1</v>
      </c>
      <c r="D115" s="32" t="s">
        <v>143</v>
      </c>
      <c r="E115" s="155">
        <v>3</v>
      </c>
      <c r="F115" s="155">
        <v>8</v>
      </c>
      <c r="G115" s="155">
        <f>F115*E115</f>
        <v>24</v>
      </c>
      <c r="H115" s="155">
        <v>1</v>
      </c>
      <c r="I115" s="155">
        <f>G115*H115</f>
        <v>24</v>
      </c>
      <c r="J115" s="155">
        <v>6</v>
      </c>
      <c r="K115" s="155">
        <f>I115*J115</f>
        <v>144</v>
      </c>
    </row>
    <row r="116" spans="1:11" ht="19.5" customHeight="1">
      <c r="A116" s="155"/>
      <c r="B116" s="156"/>
      <c r="C116" s="19">
        <v>2</v>
      </c>
      <c r="D116" s="32" t="s">
        <v>144</v>
      </c>
      <c r="E116" s="155"/>
      <c r="F116" s="155"/>
      <c r="G116" s="155"/>
      <c r="H116" s="155"/>
      <c r="I116" s="155"/>
      <c r="J116" s="155"/>
      <c r="K116" s="155"/>
    </row>
    <row r="117" spans="1:11" ht="19.5" customHeight="1">
      <c r="A117" s="155"/>
      <c r="B117" s="156"/>
      <c r="C117" s="19">
        <v>3</v>
      </c>
      <c r="D117" s="32" t="s">
        <v>145</v>
      </c>
      <c r="E117" s="155"/>
      <c r="F117" s="155"/>
      <c r="G117" s="155"/>
      <c r="H117" s="155"/>
      <c r="I117" s="155"/>
      <c r="J117" s="155"/>
      <c r="K117" s="155"/>
    </row>
    <row r="118" spans="1:11" ht="19.5" customHeight="1">
      <c r="A118" s="155"/>
      <c r="B118" s="156"/>
      <c r="C118" s="19">
        <v>4</v>
      </c>
      <c r="D118" s="32" t="s">
        <v>146</v>
      </c>
      <c r="E118" s="155"/>
      <c r="F118" s="155"/>
      <c r="G118" s="155"/>
      <c r="H118" s="155"/>
      <c r="I118" s="155"/>
      <c r="J118" s="155"/>
      <c r="K118" s="155"/>
    </row>
    <row r="119" spans="1:11" ht="19.5" customHeight="1">
      <c r="A119" s="176">
        <v>24</v>
      </c>
      <c r="B119" s="177" t="s">
        <v>151</v>
      </c>
      <c r="C119" s="3">
        <v>1</v>
      </c>
      <c r="D119" s="20" t="s">
        <v>143</v>
      </c>
      <c r="E119" s="176">
        <v>3</v>
      </c>
      <c r="F119" s="176">
        <v>12</v>
      </c>
      <c r="G119" s="176">
        <f>F119*E119</f>
        <v>36</v>
      </c>
      <c r="H119" s="176">
        <v>1</v>
      </c>
      <c r="I119" s="172">
        <f>G119*H119</f>
        <v>36</v>
      </c>
      <c r="J119" s="248">
        <v>2</v>
      </c>
      <c r="K119" s="248">
        <f>I119*J119</f>
        <v>72</v>
      </c>
    </row>
    <row r="120" spans="1:11" ht="19.5" customHeight="1">
      <c r="A120" s="176"/>
      <c r="B120" s="177"/>
      <c r="C120" s="3">
        <v>2</v>
      </c>
      <c r="D120" s="20" t="s">
        <v>144</v>
      </c>
      <c r="E120" s="176"/>
      <c r="F120" s="176"/>
      <c r="G120" s="176"/>
      <c r="H120" s="176"/>
      <c r="I120" s="172"/>
      <c r="J120" s="248"/>
      <c r="K120" s="248"/>
    </row>
    <row r="121" spans="1:11" ht="19.5" customHeight="1">
      <c r="A121" s="176"/>
      <c r="B121" s="177"/>
      <c r="C121" s="3">
        <v>3</v>
      </c>
      <c r="D121" s="20" t="s">
        <v>145</v>
      </c>
      <c r="E121" s="176"/>
      <c r="F121" s="176"/>
      <c r="G121" s="176"/>
      <c r="H121" s="176"/>
      <c r="I121" s="172"/>
      <c r="J121" s="248"/>
      <c r="K121" s="248"/>
    </row>
    <row r="122" spans="1:11" ht="19.5" customHeight="1">
      <c r="A122" s="176"/>
      <c r="B122" s="177"/>
      <c r="C122" s="3">
        <v>4</v>
      </c>
      <c r="D122" s="20" t="s">
        <v>146</v>
      </c>
      <c r="E122" s="176"/>
      <c r="F122" s="176"/>
      <c r="G122" s="176"/>
      <c r="H122" s="176"/>
      <c r="I122" s="172"/>
      <c r="J122" s="248"/>
      <c r="K122" s="248"/>
    </row>
    <row r="123" spans="1:11" ht="19.5" customHeight="1">
      <c r="A123" s="174">
        <v>25</v>
      </c>
      <c r="B123" s="175" t="s">
        <v>354</v>
      </c>
      <c r="C123" s="42">
        <v>1</v>
      </c>
      <c r="D123" s="79" t="s">
        <v>152</v>
      </c>
      <c r="E123" s="155">
        <v>4</v>
      </c>
      <c r="F123" s="155">
        <v>8</v>
      </c>
      <c r="G123" s="155">
        <f>F123*E123</f>
        <v>32</v>
      </c>
      <c r="H123" s="155">
        <v>1</v>
      </c>
      <c r="I123" s="155">
        <f>G123*H123</f>
        <v>32</v>
      </c>
      <c r="J123" s="155">
        <v>4</v>
      </c>
      <c r="K123" s="155">
        <f>I123*J123</f>
        <v>128</v>
      </c>
    </row>
    <row r="124" spans="1:11" ht="19.5" customHeight="1">
      <c r="A124" s="174"/>
      <c r="B124" s="175"/>
      <c r="C124" s="42">
        <v>2</v>
      </c>
      <c r="D124" s="79" t="s">
        <v>153</v>
      </c>
      <c r="E124" s="155"/>
      <c r="F124" s="155"/>
      <c r="G124" s="155"/>
      <c r="H124" s="155"/>
      <c r="I124" s="155"/>
      <c r="J124" s="155"/>
      <c r="K124" s="155"/>
    </row>
    <row r="125" spans="1:11" ht="19.5" customHeight="1">
      <c r="A125" s="174"/>
      <c r="B125" s="175"/>
      <c r="C125" s="42">
        <v>3</v>
      </c>
      <c r="D125" s="79" t="s">
        <v>154</v>
      </c>
      <c r="E125" s="155"/>
      <c r="F125" s="155"/>
      <c r="G125" s="155"/>
      <c r="H125" s="155"/>
      <c r="I125" s="155"/>
      <c r="J125" s="155"/>
      <c r="K125" s="155"/>
    </row>
    <row r="126" spans="1:11" ht="19.5" customHeight="1">
      <c r="A126" s="174"/>
      <c r="B126" s="175"/>
      <c r="C126" s="42">
        <v>4</v>
      </c>
      <c r="D126" s="80" t="s">
        <v>155</v>
      </c>
      <c r="E126" s="155"/>
      <c r="F126" s="155"/>
      <c r="G126" s="155"/>
      <c r="H126" s="155"/>
      <c r="I126" s="155"/>
      <c r="J126" s="155"/>
      <c r="K126" s="155"/>
    </row>
    <row r="127" spans="1:11" ht="19.5" customHeight="1">
      <c r="A127" s="174"/>
      <c r="B127" s="175"/>
      <c r="C127" s="42">
        <v>5</v>
      </c>
      <c r="D127" s="80" t="s">
        <v>156</v>
      </c>
      <c r="E127" s="155"/>
      <c r="F127" s="155"/>
      <c r="G127" s="155"/>
      <c r="H127" s="155"/>
      <c r="I127" s="155"/>
      <c r="J127" s="155"/>
      <c r="K127" s="155"/>
    </row>
    <row r="128" spans="1:11" ht="19.5" customHeight="1">
      <c r="A128" s="174"/>
      <c r="B128" s="175"/>
      <c r="C128" s="42">
        <v>6</v>
      </c>
      <c r="D128" s="80" t="s">
        <v>157</v>
      </c>
      <c r="E128" s="155"/>
      <c r="F128" s="155"/>
      <c r="G128" s="155"/>
      <c r="H128" s="155"/>
      <c r="I128" s="155"/>
      <c r="J128" s="155"/>
      <c r="K128" s="155"/>
    </row>
    <row r="129" spans="1:11" ht="19.5" customHeight="1">
      <c r="A129" s="174"/>
      <c r="B129" s="175"/>
      <c r="C129" s="42">
        <v>7</v>
      </c>
      <c r="D129" s="80" t="s">
        <v>158</v>
      </c>
      <c r="E129" s="155"/>
      <c r="F129" s="155"/>
      <c r="G129" s="155"/>
      <c r="H129" s="155"/>
      <c r="I129" s="155"/>
      <c r="J129" s="155"/>
      <c r="K129" s="155"/>
    </row>
    <row r="130" spans="1:11" ht="19.5" customHeight="1">
      <c r="A130" s="174"/>
      <c r="B130" s="175"/>
      <c r="C130" s="42">
        <v>8</v>
      </c>
      <c r="D130" s="80" t="s">
        <v>159</v>
      </c>
      <c r="E130" s="155"/>
      <c r="F130" s="155"/>
      <c r="G130" s="155"/>
      <c r="H130" s="155"/>
      <c r="I130" s="155"/>
      <c r="J130" s="155"/>
      <c r="K130" s="155"/>
    </row>
    <row r="131" spans="1:11" ht="19.5" customHeight="1">
      <c r="A131" s="174"/>
      <c r="B131" s="175"/>
      <c r="C131" s="42">
        <v>9</v>
      </c>
      <c r="D131" s="80" t="s">
        <v>160</v>
      </c>
      <c r="E131" s="155"/>
      <c r="F131" s="155"/>
      <c r="G131" s="155"/>
      <c r="H131" s="155"/>
      <c r="I131" s="155"/>
      <c r="J131" s="155"/>
      <c r="K131" s="155"/>
    </row>
    <row r="132" spans="1:11" ht="19.5" customHeight="1">
      <c r="A132" s="174"/>
      <c r="B132" s="175"/>
      <c r="C132" s="42">
        <v>10</v>
      </c>
      <c r="D132" s="35" t="s">
        <v>161</v>
      </c>
      <c r="E132" s="155"/>
      <c r="F132" s="155"/>
      <c r="G132" s="155"/>
      <c r="H132" s="155"/>
      <c r="I132" s="155"/>
      <c r="J132" s="155"/>
      <c r="K132" s="155"/>
    </row>
    <row r="133" spans="1:11" ht="19.5" customHeight="1">
      <c r="A133" s="174"/>
      <c r="B133" s="175"/>
      <c r="C133" s="42">
        <v>11</v>
      </c>
      <c r="D133" s="80" t="s">
        <v>162</v>
      </c>
      <c r="E133" s="155"/>
      <c r="F133" s="155"/>
      <c r="G133" s="155"/>
      <c r="H133" s="155"/>
      <c r="I133" s="155"/>
      <c r="J133" s="155"/>
      <c r="K133" s="155"/>
    </row>
    <row r="134" spans="1:11" ht="19.5" customHeight="1">
      <c r="A134" s="174"/>
      <c r="B134" s="175"/>
      <c r="C134" s="42">
        <v>12</v>
      </c>
      <c r="D134" s="80" t="s">
        <v>163</v>
      </c>
      <c r="E134" s="155"/>
      <c r="F134" s="155"/>
      <c r="G134" s="155"/>
      <c r="H134" s="155"/>
      <c r="I134" s="155"/>
      <c r="J134" s="155"/>
      <c r="K134" s="155"/>
    </row>
    <row r="135" spans="1:11" ht="19.5" customHeight="1">
      <c r="A135" s="174"/>
      <c r="B135" s="175"/>
      <c r="C135" s="42">
        <v>13</v>
      </c>
      <c r="D135" s="80" t="s">
        <v>164</v>
      </c>
      <c r="E135" s="155"/>
      <c r="F135" s="155"/>
      <c r="G135" s="155"/>
      <c r="H135" s="155"/>
      <c r="I135" s="155"/>
      <c r="J135" s="155"/>
      <c r="K135" s="155"/>
    </row>
    <row r="136" spans="1:11" ht="19.5" customHeight="1">
      <c r="A136" s="174"/>
      <c r="B136" s="175"/>
      <c r="C136" s="42">
        <v>14</v>
      </c>
      <c r="D136" s="79" t="s">
        <v>165</v>
      </c>
      <c r="E136" s="155"/>
      <c r="F136" s="155"/>
      <c r="G136" s="155"/>
      <c r="H136" s="155"/>
      <c r="I136" s="155"/>
      <c r="J136" s="155"/>
      <c r="K136" s="155"/>
    </row>
    <row r="137" spans="1:11" ht="19.5" customHeight="1">
      <c r="A137" s="174"/>
      <c r="B137" s="175"/>
      <c r="C137" s="42">
        <v>15</v>
      </c>
      <c r="D137" s="39" t="s">
        <v>148</v>
      </c>
      <c r="E137" s="155"/>
      <c r="F137" s="155"/>
      <c r="G137" s="155"/>
      <c r="H137" s="155"/>
      <c r="I137" s="155"/>
      <c r="J137" s="155"/>
      <c r="K137" s="155"/>
    </row>
    <row r="138" spans="1:11" ht="19.5" customHeight="1">
      <c r="A138" s="172">
        <v>26</v>
      </c>
      <c r="B138" s="173" t="s">
        <v>166</v>
      </c>
      <c r="C138" s="40">
        <v>1</v>
      </c>
      <c r="D138" s="41" t="s">
        <v>167</v>
      </c>
      <c r="E138" s="172">
        <v>3</v>
      </c>
      <c r="F138" s="172">
        <v>8</v>
      </c>
      <c r="G138" s="172">
        <f>F138*E138</f>
        <v>24</v>
      </c>
      <c r="H138" s="172">
        <v>1</v>
      </c>
      <c r="I138" s="172">
        <f>G138*H138</f>
        <v>24</v>
      </c>
      <c r="J138" s="172">
        <v>4</v>
      </c>
      <c r="K138" s="172">
        <f>I138*J138</f>
        <v>96</v>
      </c>
    </row>
    <row r="139" spans="1:11" ht="19.5" customHeight="1">
      <c r="A139" s="172"/>
      <c r="B139" s="173"/>
      <c r="C139" s="40">
        <v>2</v>
      </c>
      <c r="D139" s="41" t="s">
        <v>168</v>
      </c>
      <c r="E139" s="172"/>
      <c r="F139" s="172"/>
      <c r="G139" s="172"/>
      <c r="H139" s="172"/>
      <c r="I139" s="172"/>
      <c r="J139" s="172"/>
      <c r="K139" s="172"/>
    </row>
    <row r="140" spans="1:11" ht="19.5" customHeight="1">
      <c r="A140" s="172"/>
      <c r="B140" s="173"/>
      <c r="C140" s="40">
        <v>3</v>
      </c>
      <c r="D140" s="41" t="s">
        <v>169</v>
      </c>
      <c r="E140" s="172"/>
      <c r="F140" s="172"/>
      <c r="G140" s="172"/>
      <c r="H140" s="172"/>
      <c r="I140" s="172"/>
      <c r="J140" s="172"/>
      <c r="K140" s="172"/>
    </row>
    <row r="141" spans="1:11" ht="19.5" customHeight="1">
      <c r="A141" s="172"/>
      <c r="B141" s="173"/>
      <c r="C141" s="40">
        <v>4</v>
      </c>
      <c r="D141" s="41" t="s">
        <v>170</v>
      </c>
      <c r="E141" s="172"/>
      <c r="F141" s="172"/>
      <c r="G141" s="172"/>
      <c r="H141" s="172"/>
      <c r="I141" s="172"/>
      <c r="J141" s="172"/>
      <c r="K141" s="172"/>
    </row>
    <row r="142" spans="1:11" ht="19.5" customHeight="1">
      <c r="A142" s="172"/>
      <c r="B142" s="173"/>
      <c r="C142" s="40">
        <v>5</v>
      </c>
      <c r="D142" s="41" t="s">
        <v>171</v>
      </c>
      <c r="E142" s="172"/>
      <c r="F142" s="172"/>
      <c r="G142" s="172"/>
      <c r="H142" s="172"/>
      <c r="I142" s="172"/>
      <c r="J142" s="172"/>
      <c r="K142" s="172"/>
    </row>
    <row r="143" spans="1:11" ht="19.5" customHeight="1">
      <c r="A143" s="172"/>
      <c r="B143" s="173"/>
      <c r="C143" s="40">
        <v>6</v>
      </c>
      <c r="D143" s="41" t="s">
        <v>148</v>
      </c>
      <c r="E143" s="172"/>
      <c r="F143" s="172"/>
      <c r="G143" s="172"/>
      <c r="H143" s="172"/>
      <c r="I143" s="172"/>
      <c r="J143" s="172"/>
      <c r="K143" s="172"/>
    </row>
    <row r="144" spans="1:11" ht="19.5" customHeight="1">
      <c r="A144" s="155">
        <v>27</v>
      </c>
      <c r="B144" s="156" t="s">
        <v>172</v>
      </c>
      <c r="C144" s="38">
        <v>1</v>
      </c>
      <c r="D144" s="39" t="s">
        <v>167</v>
      </c>
      <c r="E144" s="155">
        <v>3</v>
      </c>
      <c r="F144" s="155">
        <v>3</v>
      </c>
      <c r="G144" s="155">
        <f>F144*E144</f>
        <v>9</v>
      </c>
      <c r="H144" s="155">
        <v>1</v>
      </c>
      <c r="I144" s="155">
        <f>G144*H144</f>
        <v>9</v>
      </c>
      <c r="J144" s="155">
        <v>4</v>
      </c>
      <c r="K144" s="155">
        <f>I144*J144</f>
        <v>36</v>
      </c>
    </row>
    <row r="145" spans="1:11" ht="19.5" customHeight="1">
      <c r="A145" s="155"/>
      <c r="B145" s="156"/>
      <c r="C145" s="38">
        <v>2</v>
      </c>
      <c r="D145" s="39" t="s">
        <v>173</v>
      </c>
      <c r="E145" s="155"/>
      <c r="F145" s="155"/>
      <c r="G145" s="155"/>
      <c r="H145" s="155"/>
      <c r="I145" s="155"/>
      <c r="J145" s="155"/>
      <c r="K145" s="155"/>
    </row>
    <row r="146" spans="1:11" ht="19.5" customHeight="1">
      <c r="A146" s="155"/>
      <c r="B146" s="156"/>
      <c r="C146" s="38">
        <v>3</v>
      </c>
      <c r="D146" s="39" t="s">
        <v>174</v>
      </c>
      <c r="E146" s="155"/>
      <c r="F146" s="155"/>
      <c r="G146" s="155"/>
      <c r="H146" s="155"/>
      <c r="I146" s="155"/>
      <c r="J146" s="155"/>
      <c r="K146" s="155"/>
    </row>
    <row r="147" spans="1:11" ht="19.5" customHeight="1">
      <c r="A147" s="155"/>
      <c r="B147" s="156"/>
      <c r="C147" s="38">
        <v>4</v>
      </c>
      <c r="D147" s="39" t="s">
        <v>170</v>
      </c>
      <c r="E147" s="155"/>
      <c r="F147" s="155"/>
      <c r="G147" s="155"/>
      <c r="H147" s="155"/>
      <c r="I147" s="155"/>
      <c r="J147" s="155"/>
      <c r="K147" s="155"/>
    </row>
    <row r="148" spans="1:11" ht="19.5" customHeight="1">
      <c r="A148" s="155"/>
      <c r="B148" s="156"/>
      <c r="C148" s="38">
        <v>5</v>
      </c>
      <c r="D148" s="39" t="s">
        <v>171</v>
      </c>
      <c r="E148" s="155"/>
      <c r="F148" s="155"/>
      <c r="G148" s="155"/>
      <c r="H148" s="155"/>
      <c r="I148" s="155"/>
      <c r="J148" s="155"/>
      <c r="K148" s="155"/>
    </row>
    <row r="149" spans="1:11" ht="19.5" customHeight="1">
      <c r="A149" s="155"/>
      <c r="B149" s="156"/>
      <c r="C149" s="38">
        <v>6</v>
      </c>
      <c r="D149" s="39" t="s">
        <v>148</v>
      </c>
      <c r="E149" s="155"/>
      <c r="F149" s="155"/>
      <c r="G149" s="155"/>
      <c r="H149" s="155"/>
      <c r="I149" s="155"/>
      <c r="J149" s="155"/>
      <c r="K149" s="155"/>
    </row>
    <row r="150" spans="1:11" ht="19.5" customHeight="1">
      <c r="A150" s="172">
        <v>28</v>
      </c>
      <c r="B150" s="173" t="s">
        <v>175</v>
      </c>
      <c r="C150" s="40">
        <v>1</v>
      </c>
      <c r="D150" s="41" t="s">
        <v>167</v>
      </c>
      <c r="E150" s="172">
        <v>4</v>
      </c>
      <c r="F150" s="172">
        <v>8</v>
      </c>
      <c r="G150" s="172">
        <f>F150*E150</f>
        <v>32</v>
      </c>
      <c r="H150" s="172">
        <v>1</v>
      </c>
      <c r="I150" s="172">
        <f>G150*H150</f>
        <v>32</v>
      </c>
      <c r="J150" s="172">
        <v>3</v>
      </c>
      <c r="K150" s="172">
        <f>I150*J150</f>
        <v>96</v>
      </c>
    </row>
    <row r="151" spans="1:11" ht="19.5" customHeight="1">
      <c r="A151" s="172"/>
      <c r="B151" s="173"/>
      <c r="C151" s="40">
        <v>2</v>
      </c>
      <c r="D151" s="41" t="s">
        <v>173</v>
      </c>
      <c r="E151" s="172"/>
      <c r="F151" s="172"/>
      <c r="G151" s="172"/>
      <c r="H151" s="172"/>
      <c r="I151" s="172"/>
      <c r="J151" s="172"/>
      <c r="K151" s="172"/>
    </row>
    <row r="152" spans="1:11" ht="19.5" customHeight="1">
      <c r="A152" s="172"/>
      <c r="B152" s="173"/>
      <c r="C152" s="40">
        <v>3</v>
      </c>
      <c r="D152" s="41" t="s">
        <v>176</v>
      </c>
      <c r="E152" s="172"/>
      <c r="F152" s="172"/>
      <c r="G152" s="172"/>
      <c r="H152" s="172"/>
      <c r="I152" s="172"/>
      <c r="J152" s="172"/>
      <c r="K152" s="172"/>
    </row>
    <row r="153" spans="1:11" ht="19.5" customHeight="1">
      <c r="A153" s="172"/>
      <c r="B153" s="173"/>
      <c r="C153" s="40">
        <v>4</v>
      </c>
      <c r="D153" s="41" t="s">
        <v>177</v>
      </c>
      <c r="E153" s="172"/>
      <c r="F153" s="172"/>
      <c r="G153" s="172"/>
      <c r="H153" s="172"/>
      <c r="I153" s="172"/>
      <c r="J153" s="172"/>
      <c r="K153" s="172"/>
    </row>
    <row r="154" spans="1:11" ht="19.5" customHeight="1">
      <c r="A154" s="172"/>
      <c r="B154" s="173"/>
      <c r="C154" s="40">
        <v>5</v>
      </c>
      <c r="D154" s="41" t="s">
        <v>174</v>
      </c>
      <c r="E154" s="172"/>
      <c r="F154" s="172"/>
      <c r="G154" s="172"/>
      <c r="H154" s="172"/>
      <c r="I154" s="172"/>
      <c r="J154" s="172"/>
      <c r="K154" s="172"/>
    </row>
    <row r="155" spans="1:11" ht="19.5" customHeight="1">
      <c r="A155" s="172"/>
      <c r="B155" s="173"/>
      <c r="C155" s="40">
        <v>6</v>
      </c>
      <c r="D155" s="41" t="s">
        <v>178</v>
      </c>
      <c r="E155" s="172"/>
      <c r="F155" s="172"/>
      <c r="G155" s="172"/>
      <c r="H155" s="172"/>
      <c r="I155" s="172"/>
      <c r="J155" s="172"/>
      <c r="K155" s="172"/>
    </row>
    <row r="156" spans="1:11" ht="19.5" customHeight="1">
      <c r="A156" s="172"/>
      <c r="B156" s="173"/>
      <c r="C156" s="40">
        <v>7</v>
      </c>
      <c r="D156" s="41" t="s">
        <v>171</v>
      </c>
      <c r="E156" s="172"/>
      <c r="F156" s="172"/>
      <c r="G156" s="172"/>
      <c r="H156" s="172"/>
      <c r="I156" s="172"/>
      <c r="J156" s="172"/>
      <c r="K156" s="172"/>
    </row>
    <row r="157" spans="1:11" ht="19.5" customHeight="1">
      <c r="A157" s="172"/>
      <c r="B157" s="173"/>
      <c r="C157" s="40">
        <v>8</v>
      </c>
      <c r="D157" s="41" t="s">
        <v>148</v>
      </c>
      <c r="E157" s="172"/>
      <c r="F157" s="172"/>
      <c r="G157" s="172"/>
      <c r="H157" s="172"/>
      <c r="I157" s="172"/>
      <c r="J157" s="172"/>
      <c r="K157" s="172"/>
    </row>
    <row r="158" spans="1:11" ht="21.75" customHeight="1">
      <c r="A158" s="155">
        <v>29</v>
      </c>
      <c r="B158" s="167" t="s">
        <v>185</v>
      </c>
      <c r="C158" s="38">
        <v>1</v>
      </c>
      <c r="D158" s="26" t="s">
        <v>186</v>
      </c>
      <c r="E158" s="155">
        <v>3</v>
      </c>
      <c r="F158" s="155">
        <v>2</v>
      </c>
      <c r="G158" s="155">
        <f>F158*E158</f>
        <v>6</v>
      </c>
      <c r="H158" s="155">
        <v>1</v>
      </c>
      <c r="I158" s="155">
        <f>G158*H158</f>
        <v>6</v>
      </c>
      <c r="J158" s="155">
        <v>30</v>
      </c>
      <c r="K158" s="155">
        <f>I158*J158</f>
        <v>180</v>
      </c>
    </row>
    <row r="159" spans="1:11" ht="21.75" customHeight="1">
      <c r="A159" s="155"/>
      <c r="B159" s="167"/>
      <c r="C159" s="38">
        <v>2</v>
      </c>
      <c r="D159" s="26" t="s">
        <v>187</v>
      </c>
      <c r="E159" s="155"/>
      <c r="F159" s="155"/>
      <c r="G159" s="155"/>
      <c r="H159" s="155"/>
      <c r="I159" s="155"/>
      <c r="J159" s="155"/>
      <c r="K159" s="155"/>
    </row>
    <row r="160" spans="1:11" ht="21.75" customHeight="1">
      <c r="A160" s="155"/>
      <c r="B160" s="167"/>
      <c r="C160" s="38">
        <v>3</v>
      </c>
      <c r="D160" s="26" t="s">
        <v>188</v>
      </c>
      <c r="E160" s="155"/>
      <c r="F160" s="155"/>
      <c r="G160" s="155"/>
      <c r="H160" s="155"/>
      <c r="I160" s="155"/>
      <c r="J160" s="155"/>
      <c r="K160" s="155"/>
    </row>
    <row r="161" spans="1:11" ht="21.75" customHeight="1">
      <c r="A161" s="155"/>
      <c r="B161" s="168"/>
      <c r="C161" s="38">
        <v>4</v>
      </c>
      <c r="D161" s="26" t="s">
        <v>189</v>
      </c>
      <c r="E161" s="155"/>
      <c r="F161" s="155"/>
      <c r="G161" s="155"/>
      <c r="H161" s="155"/>
      <c r="I161" s="155"/>
      <c r="J161" s="155"/>
      <c r="K161" s="155"/>
    </row>
    <row r="162" spans="1:11" ht="21.75" customHeight="1">
      <c r="A162" s="159">
        <v>30</v>
      </c>
      <c r="B162" s="164" t="s">
        <v>190</v>
      </c>
      <c r="C162" s="40">
        <v>1</v>
      </c>
      <c r="D162" s="27" t="s">
        <v>191</v>
      </c>
      <c r="E162" s="159">
        <v>4</v>
      </c>
      <c r="F162" s="159">
        <v>2</v>
      </c>
      <c r="G162" s="159">
        <f>F162*E162</f>
        <v>8</v>
      </c>
      <c r="H162" s="159">
        <v>1</v>
      </c>
      <c r="I162" s="159">
        <f>G162*H162</f>
        <v>8</v>
      </c>
      <c r="J162" s="159">
        <v>10</v>
      </c>
      <c r="K162" s="159">
        <f>I162*J162</f>
        <v>80</v>
      </c>
    </row>
    <row r="163" spans="1:11" ht="21.75" customHeight="1">
      <c r="A163" s="160"/>
      <c r="B163" s="165"/>
      <c r="C163" s="40">
        <v>2</v>
      </c>
      <c r="D163" s="27" t="s">
        <v>192</v>
      </c>
      <c r="E163" s="160"/>
      <c r="F163" s="160"/>
      <c r="G163" s="160"/>
      <c r="H163" s="160"/>
      <c r="I163" s="160"/>
      <c r="J163" s="160"/>
      <c r="K163" s="160"/>
    </row>
    <row r="164" spans="1:11" ht="21.75" customHeight="1">
      <c r="A164" s="163"/>
      <c r="B164" s="166"/>
      <c r="C164" s="40">
        <v>3</v>
      </c>
      <c r="D164" s="27" t="s">
        <v>193</v>
      </c>
      <c r="E164" s="163"/>
      <c r="F164" s="163"/>
      <c r="G164" s="163"/>
      <c r="H164" s="163"/>
      <c r="I164" s="163"/>
      <c r="J164" s="163"/>
      <c r="K164" s="163"/>
    </row>
    <row r="165" spans="1:11" ht="22.5" customHeight="1">
      <c r="A165" s="155">
        <v>31</v>
      </c>
      <c r="B165" s="156" t="s">
        <v>355</v>
      </c>
      <c r="C165" s="38">
        <v>1</v>
      </c>
      <c r="D165" s="78" t="s">
        <v>356</v>
      </c>
      <c r="E165" s="157">
        <v>3</v>
      </c>
      <c r="F165" s="158">
        <v>3</v>
      </c>
      <c r="G165" s="158">
        <f>E165*F165</f>
        <v>9</v>
      </c>
      <c r="H165" s="155">
        <v>1</v>
      </c>
      <c r="I165" s="181">
        <f>G165*H165</f>
        <v>9</v>
      </c>
      <c r="J165" s="155">
        <v>3</v>
      </c>
      <c r="K165" s="155">
        <f>I165*J165</f>
        <v>27</v>
      </c>
    </row>
    <row r="166" spans="1:11" ht="22.5" customHeight="1">
      <c r="A166" s="155"/>
      <c r="B166" s="156"/>
      <c r="C166" s="38">
        <v>2</v>
      </c>
      <c r="D166" s="81" t="s">
        <v>357</v>
      </c>
      <c r="E166" s="157"/>
      <c r="F166" s="158"/>
      <c r="G166" s="158"/>
      <c r="H166" s="155"/>
      <c r="I166" s="182"/>
      <c r="J166" s="155"/>
      <c r="K166" s="155"/>
    </row>
    <row r="167" spans="1:11" ht="22.5" customHeight="1" thickBot="1">
      <c r="A167" s="155"/>
      <c r="B167" s="156"/>
      <c r="C167" s="38">
        <v>3</v>
      </c>
      <c r="D167" s="39" t="s">
        <v>148</v>
      </c>
      <c r="E167" s="157"/>
      <c r="F167" s="158"/>
      <c r="G167" s="158"/>
      <c r="H167" s="155"/>
      <c r="I167" s="182"/>
      <c r="J167" s="155"/>
      <c r="K167" s="155"/>
    </row>
    <row r="168" spans="9:11" ht="41.25" customHeight="1" thickBot="1">
      <c r="I168" s="114">
        <f>I3+I12+I24+I31+I36+I41+I46+I51+I57+I62+I64+I67+I70+I73+I76+I79+I83+I88+I95+I101+I108+I115+I119+I123+I138+I144+I150+I158+I162+I165</f>
        <v>868</v>
      </c>
      <c r="K168" s="134">
        <f>K3+K12+K24+K31+K36+K41+K46+K51+K57+K62+K64+K67+K70+K73+K76+K79+K83+K88+K95+K101+K108+K115+K119+K123+K138+K150+K158+K162+K165</f>
        <v>3299</v>
      </c>
    </row>
  </sheetData>
  <sheetProtection/>
  <autoFilter ref="A2:IV2"/>
  <mergeCells count="271">
    <mergeCell ref="K150:K157"/>
    <mergeCell ref="K158:K161"/>
    <mergeCell ref="K162:K164"/>
    <mergeCell ref="K165:K167"/>
    <mergeCell ref="K108:K114"/>
    <mergeCell ref="K115:K118"/>
    <mergeCell ref="K119:K122"/>
    <mergeCell ref="K123:K137"/>
    <mergeCell ref="K138:K143"/>
    <mergeCell ref="K144:K149"/>
    <mergeCell ref="K76:K78"/>
    <mergeCell ref="K79:K82"/>
    <mergeCell ref="K83:K87"/>
    <mergeCell ref="K88:K94"/>
    <mergeCell ref="K95:K100"/>
    <mergeCell ref="K101:K107"/>
    <mergeCell ref="K57:K61"/>
    <mergeCell ref="K62:K63"/>
    <mergeCell ref="K64:K66"/>
    <mergeCell ref="K67:K69"/>
    <mergeCell ref="K70:K72"/>
    <mergeCell ref="K73:K75"/>
    <mergeCell ref="J150:J157"/>
    <mergeCell ref="J158:J161"/>
    <mergeCell ref="J162:J164"/>
    <mergeCell ref="J165:J167"/>
    <mergeCell ref="K24:K30"/>
    <mergeCell ref="K31:K35"/>
    <mergeCell ref="K36:K40"/>
    <mergeCell ref="K41:K45"/>
    <mergeCell ref="K46:K50"/>
    <mergeCell ref="K51:K56"/>
    <mergeCell ref="J108:J114"/>
    <mergeCell ref="J115:J118"/>
    <mergeCell ref="J119:J122"/>
    <mergeCell ref="J123:J137"/>
    <mergeCell ref="J138:J143"/>
    <mergeCell ref="J144:J149"/>
    <mergeCell ref="J76:J78"/>
    <mergeCell ref="J79:J82"/>
    <mergeCell ref="J83:J87"/>
    <mergeCell ref="J88:J94"/>
    <mergeCell ref="J95:J100"/>
    <mergeCell ref="J101:J107"/>
    <mergeCell ref="J57:J61"/>
    <mergeCell ref="J62:J63"/>
    <mergeCell ref="J64:J66"/>
    <mergeCell ref="J67:J69"/>
    <mergeCell ref="J70:J72"/>
    <mergeCell ref="J73:J75"/>
    <mergeCell ref="J24:J30"/>
    <mergeCell ref="J31:J35"/>
    <mergeCell ref="J36:J40"/>
    <mergeCell ref="J41:J45"/>
    <mergeCell ref="J46:J50"/>
    <mergeCell ref="J51:J56"/>
    <mergeCell ref="I138:I143"/>
    <mergeCell ref="I144:I149"/>
    <mergeCell ref="I150:I157"/>
    <mergeCell ref="I158:I161"/>
    <mergeCell ref="I162:I164"/>
    <mergeCell ref="I165:I167"/>
    <mergeCell ref="I95:I100"/>
    <mergeCell ref="I101:I107"/>
    <mergeCell ref="I108:I114"/>
    <mergeCell ref="I115:I118"/>
    <mergeCell ref="I119:I122"/>
    <mergeCell ref="I123:I137"/>
    <mergeCell ref="I70:I72"/>
    <mergeCell ref="I73:I75"/>
    <mergeCell ref="I76:I78"/>
    <mergeCell ref="I79:I82"/>
    <mergeCell ref="I83:I87"/>
    <mergeCell ref="I88:I94"/>
    <mergeCell ref="I46:I50"/>
    <mergeCell ref="I51:I56"/>
    <mergeCell ref="I57:I61"/>
    <mergeCell ref="I62:I63"/>
    <mergeCell ref="I64:I66"/>
    <mergeCell ref="I67:I69"/>
    <mergeCell ref="I3:I11"/>
    <mergeCell ref="I12:I23"/>
    <mergeCell ref="I24:I30"/>
    <mergeCell ref="I31:I35"/>
    <mergeCell ref="I36:I40"/>
    <mergeCell ref="I41:I45"/>
    <mergeCell ref="A46:A50"/>
    <mergeCell ref="B46:B50"/>
    <mergeCell ref="A12:A23"/>
    <mergeCell ref="B12:B23"/>
    <mergeCell ref="B24:B30"/>
    <mergeCell ref="A24:A30"/>
    <mergeCell ref="A31:A35"/>
    <mergeCell ref="B31:B35"/>
    <mergeCell ref="H12:H23"/>
    <mergeCell ref="G12:G23"/>
    <mergeCell ref="E12:E23"/>
    <mergeCell ref="A36:A40"/>
    <mergeCell ref="B36:B40"/>
    <mergeCell ref="E24:E30"/>
    <mergeCell ref="G24:G30"/>
    <mergeCell ref="H24:H30"/>
    <mergeCell ref="E31:E35"/>
    <mergeCell ref="G31:G35"/>
    <mergeCell ref="A3:A11"/>
    <mergeCell ref="B3:B11"/>
    <mergeCell ref="E3:E11"/>
    <mergeCell ref="G3:G11"/>
    <mergeCell ref="H3:H11"/>
    <mergeCell ref="F3:F11"/>
    <mergeCell ref="G46:G50"/>
    <mergeCell ref="H46:H50"/>
    <mergeCell ref="H31:H35"/>
    <mergeCell ref="E36:E40"/>
    <mergeCell ref="G36:G40"/>
    <mergeCell ref="H36:H40"/>
    <mergeCell ref="G41:G45"/>
    <mergeCell ref="H41:H45"/>
    <mergeCell ref="F12:F23"/>
    <mergeCell ref="F24:F30"/>
    <mergeCell ref="F31:F35"/>
    <mergeCell ref="F36:F40"/>
    <mergeCell ref="F46:F50"/>
    <mergeCell ref="A41:A45"/>
    <mergeCell ref="B41:B45"/>
    <mergeCell ref="E41:E45"/>
    <mergeCell ref="F41:F45"/>
    <mergeCell ref="E46:E50"/>
    <mergeCell ref="A51:A56"/>
    <mergeCell ref="B51:B56"/>
    <mergeCell ref="E51:E56"/>
    <mergeCell ref="F51:F56"/>
    <mergeCell ref="G51:G56"/>
    <mergeCell ref="H51:H56"/>
    <mergeCell ref="A57:A61"/>
    <mergeCell ref="B57:B61"/>
    <mergeCell ref="E57:E61"/>
    <mergeCell ref="F57:F61"/>
    <mergeCell ref="G57:G61"/>
    <mergeCell ref="H57:H61"/>
    <mergeCell ref="A62:A63"/>
    <mergeCell ref="B62:B63"/>
    <mergeCell ref="E62:E63"/>
    <mergeCell ref="F62:F63"/>
    <mergeCell ref="G62:G63"/>
    <mergeCell ref="H62:H63"/>
    <mergeCell ref="A64:A66"/>
    <mergeCell ref="B64:B66"/>
    <mergeCell ref="E64:E66"/>
    <mergeCell ref="F64:F66"/>
    <mergeCell ref="G64:G66"/>
    <mergeCell ref="H64:H66"/>
    <mergeCell ref="A67:A69"/>
    <mergeCell ref="B67:B69"/>
    <mergeCell ref="E67:E69"/>
    <mergeCell ref="F67:F69"/>
    <mergeCell ref="G67:G69"/>
    <mergeCell ref="H67:H69"/>
    <mergeCell ref="A70:A72"/>
    <mergeCell ref="B70:B72"/>
    <mergeCell ref="E70:E72"/>
    <mergeCell ref="F70:F72"/>
    <mergeCell ref="G70:G72"/>
    <mergeCell ref="H70:H72"/>
    <mergeCell ref="A73:A75"/>
    <mergeCell ref="B73:B75"/>
    <mergeCell ref="E73:E75"/>
    <mergeCell ref="F73:F75"/>
    <mergeCell ref="G73:G75"/>
    <mergeCell ref="H73:H75"/>
    <mergeCell ref="A76:A78"/>
    <mergeCell ref="B76:B78"/>
    <mergeCell ref="E76:E78"/>
    <mergeCell ref="F76:F78"/>
    <mergeCell ref="G76:G78"/>
    <mergeCell ref="H76:H78"/>
    <mergeCell ref="A79:A82"/>
    <mergeCell ref="B79:B82"/>
    <mergeCell ref="E79:E82"/>
    <mergeCell ref="F79:F82"/>
    <mergeCell ref="G79:G82"/>
    <mergeCell ref="H79:H82"/>
    <mergeCell ref="A83:A87"/>
    <mergeCell ref="B83:B87"/>
    <mergeCell ref="E83:E87"/>
    <mergeCell ref="F83:F87"/>
    <mergeCell ref="G83:G87"/>
    <mergeCell ref="H83:H87"/>
    <mergeCell ref="A101:A107"/>
    <mergeCell ref="B101:B107"/>
    <mergeCell ref="E101:E107"/>
    <mergeCell ref="F101:F107"/>
    <mergeCell ref="G101:G107"/>
    <mergeCell ref="H101:H107"/>
    <mergeCell ref="A108:A114"/>
    <mergeCell ref="B108:B114"/>
    <mergeCell ref="E108:E114"/>
    <mergeCell ref="F108:F114"/>
    <mergeCell ref="G108:G114"/>
    <mergeCell ref="H108:H114"/>
    <mergeCell ref="A115:A118"/>
    <mergeCell ref="B115:B118"/>
    <mergeCell ref="E115:E118"/>
    <mergeCell ref="F115:F118"/>
    <mergeCell ref="G115:G118"/>
    <mergeCell ref="H115:H118"/>
    <mergeCell ref="A119:A122"/>
    <mergeCell ref="B119:B122"/>
    <mergeCell ref="E119:E122"/>
    <mergeCell ref="F119:F122"/>
    <mergeCell ref="G119:G122"/>
    <mergeCell ref="H119:H122"/>
    <mergeCell ref="A123:A137"/>
    <mergeCell ref="B123:B137"/>
    <mergeCell ref="E123:E137"/>
    <mergeCell ref="F123:F137"/>
    <mergeCell ref="G123:G137"/>
    <mergeCell ref="H123:H137"/>
    <mergeCell ref="F144:F149"/>
    <mergeCell ref="G144:G149"/>
    <mergeCell ref="H144:H149"/>
    <mergeCell ref="A138:A143"/>
    <mergeCell ref="B138:B143"/>
    <mergeCell ref="E138:E143"/>
    <mergeCell ref="F138:F143"/>
    <mergeCell ref="G138:G143"/>
    <mergeCell ref="H138:H143"/>
    <mergeCell ref="A1:H1"/>
    <mergeCell ref="A150:A157"/>
    <mergeCell ref="B150:B157"/>
    <mergeCell ref="E150:E157"/>
    <mergeCell ref="F150:F157"/>
    <mergeCell ref="G150:G157"/>
    <mergeCell ref="H150:H157"/>
    <mergeCell ref="A144:A149"/>
    <mergeCell ref="B144:B149"/>
    <mergeCell ref="E144:E149"/>
    <mergeCell ref="A158:A161"/>
    <mergeCell ref="B158:B161"/>
    <mergeCell ref="E158:E161"/>
    <mergeCell ref="F158:F161"/>
    <mergeCell ref="G158:G161"/>
    <mergeCell ref="H158:H161"/>
    <mergeCell ref="A162:A164"/>
    <mergeCell ref="B162:B164"/>
    <mergeCell ref="E162:E164"/>
    <mergeCell ref="F162:F164"/>
    <mergeCell ref="G162:G164"/>
    <mergeCell ref="H162:H164"/>
    <mergeCell ref="A95:A100"/>
    <mergeCell ref="B95:B100"/>
    <mergeCell ref="F95:F100"/>
    <mergeCell ref="E95:E100"/>
    <mergeCell ref="G95:G100"/>
    <mergeCell ref="H95:H100"/>
    <mergeCell ref="A88:A94"/>
    <mergeCell ref="B88:B94"/>
    <mergeCell ref="E88:E94"/>
    <mergeCell ref="F88:F94"/>
    <mergeCell ref="G88:G94"/>
    <mergeCell ref="H88:H94"/>
    <mergeCell ref="J3:J11"/>
    <mergeCell ref="K3:K11"/>
    <mergeCell ref="J12:J23"/>
    <mergeCell ref="K12:K23"/>
    <mergeCell ref="A165:A167"/>
    <mergeCell ref="B165:B167"/>
    <mergeCell ref="E165:E167"/>
    <mergeCell ref="F165:F167"/>
    <mergeCell ref="G165:G167"/>
    <mergeCell ref="H165:H167"/>
  </mergeCells>
  <conditionalFormatting sqref="G46:G50 G3:G40 F41:H45 F51:I61">
    <cfRule type="cellIs" priority="35" dxfId="1" operator="equal" stopIfTrue="1">
      <formula>"x"</formula>
    </cfRule>
    <cfRule type="cellIs" priority="36" dxfId="10" operator="equal" stopIfTrue="1">
      <formula>"p"</formula>
    </cfRule>
  </conditionalFormatting>
  <conditionalFormatting sqref="F166:F167">
    <cfRule type="cellIs" priority="5" dxfId="1" operator="equal" stopIfTrue="1">
      <formula>"x"</formula>
    </cfRule>
    <cfRule type="cellIs" priority="6" dxfId="10" operator="equal" stopIfTrue="1">
      <formula>"p"</formula>
    </cfRule>
  </conditionalFormatting>
  <conditionalFormatting sqref="F165:G165">
    <cfRule type="cellIs" priority="3" dxfId="1" operator="equal" stopIfTrue="1">
      <formula>"x"</formula>
    </cfRule>
    <cfRule type="cellIs" priority="4" dxfId="10" operator="equal" stopIfTrue="1">
      <formula>"p"</formula>
    </cfRule>
  </conditionalFormatting>
  <conditionalFormatting sqref="J41:K45 J51:K61">
    <cfRule type="cellIs" priority="1" dxfId="1" operator="equal" stopIfTrue="1">
      <formula>"x"</formula>
    </cfRule>
    <cfRule type="cellIs" priority="2" dxfId="10" operator="equal" stopIfTrue="1">
      <formula>"p"</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7"/>
  <sheetViews>
    <sheetView zoomScalePageLayoutView="0" workbookViewId="0" topLeftCell="A1">
      <pane xSplit="2" ySplit="3" topLeftCell="D45" activePane="bottomRight" state="frozen"/>
      <selection pane="topLeft" activeCell="A1" sqref="A1"/>
      <selection pane="topRight" activeCell="C1" sqref="C1"/>
      <selection pane="bottomLeft" activeCell="A4" sqref="A4"/>
      <selection pane="bottomRight" activeCell="K60" sqref="K60"/>
    </sheetView>
  </sheetViews>
  <sheetFormatPr defaultColWidth="9.140625" defaultRowHeight="12.75"/>
  <cols>
    <col min="1" max="1" width="6.00390625" style="1" bestFit="1" customWidth="1"/>
    <col min="2" max="2" width="35.8515625" style="16" customWidth="1"/>
    <col min="3" max="3" width="8.7109375" style="1" customWidth="1"/>
    <col min="4" max="4" width="73.7109375" style="2" customWidth="1"/>
    <col min="5" max="6" width="9.140625" style="1" customWidth="1"/>
    <col min="7" max="7" width="11.7109375" style="1" customWidth="1"/>
    <col min="8" max="16384" width="9.140625" style="1" customWidth="1"/>
  </cols>
  <sheetData>
    <row r="1" spans="1:8" ht="15.75" customHeight="1">
      <c r="A1" s="250" t="s">
        <v>217</v>
      </c>
      <c r="B1" s="250"/>
      <c r="C1" s="250"/>
      <c r="D1" s="250"/>
      <c r="E1" s="250"/>
      <c r="F1" s="250"/>
      <c r="G1" s="250"/>
      <c r="H1" s="250"/>
    </row>
    <row r="3" spans="1:11" s="74" customFormat="1" ht="25.5">
      <c r="A3" s="73" t="s">
        <v>3</v>
      </c>
      <c r="B3" s="75" t="s">
        <v>0</v>
      </c>
      <c r="C3" s="73" t="s">
        <v>4</v>
      </c>
      <c r="D3" s="73" t="s">
        <v>1</v>
      </c>
      <c r="E3" s="73" t="s">
        <v>2</v>
      </c>
      <c r="F3" s="73" t="s">
        <v>69</v>
      </c>
      <c r="G3" s="73" t="s">
        <v>97</v>
      </c>
      <c r="H3" s="73" t="s">
        <v>597</v>
      </c>
      <c r="I3" s="73" t="s">
        <v>526</v>
      </c>
      <c r="J3" s="73" t="s">
        <v>5</v>
      </c>
      <c r="K3" s="77" t="s">
        <v>216</v>
      </c>
    </row>
    <row r="4" spans="1:11" s="28" customFormat="1" ht="18.75" customHeight="1">
      <c r="A4" s="172">
        <v>1</v>
      </c>
      <c r="B4" s="173" t="s">
        <v>211</v>
      </c>
      <c r="C4" s="24">
        <v>1</v>
      </c>
      <c r="D4" s="45" t="s">
        <v>10</v>
      </c>
      <c r="E4" s="172">
        <v>5</v>
      </c>
      <c r="F4" s="172">
        <v>8</v>
      </c>
      <c r="G4" s="172">
        <f>E4*F4</f>
        <v>40</v>
      </c>
      <c r="H4" s="159">
        <v>1</v>
      </c>
      <c r="I4" s="159">
        <f>H4*G4</f>
        <v>40</v>
      </c>
      <c r="J4" s="159">
        <v>4</v>
      </c>
      <c r="K4" s="159">
        <f>I4*J4</f>
        <v>160</v>
      </c>
    </row>
    <row r="5" spans="1:11" s="28" customFormat="1" ht="18.75" customHeight="1">
      <c r="A5" s="172"/>
      <c r="B5" s="173"/>
      <c r="C5" s="24">
        <v>2</v>
      </c>
      <c r="D5" s="45" t="s">
        <v>199</v>
      </c>
      <c r="E5" s="172"/>
      <c r="F5" s="172"/>
      <c r="G5" s="172"/>
      <c r="H5" s="160"/>
      <c r="I5" s="160"/>
      <c r="J5" s="160"/>
      <c r="K5" s="160"/>
    </row>
    <row r="6" spans="1:11" s="28" customFormat="1" ht="18.75" customHeight="1">
      <c r="A6" s="172"/>
      <c r="B6" s="173"/>
      <c r="C6" s="24">
        <v>3</v>
      </c>
      <c r="D6" s="45" t="s">
        <v>6</v>
      </c>
      <c r="E6" s="172"/>
      <c r="F6" s="172"/>
      <c r="G6" s="172"/>
      <c r="H6" s="160"/>
      <c r="I6" s="160"/>
      <c r="J6" s="160"/>
      <c r="K6" s="160"/>
    </row>
    <row r="7" spans="1:11" s="28" customFormat="1" ht="18.75" customHeight="1">
      <c r="A7" s="172"/>
      <c r="B7" s="173"/>
      <c r="C7" s="24">
        <v>4</v>
      </c>
      <c r="D7" s="45" t="s">
        <v>11</v>
      </c>
      <c r="E7" s="172"/>
      <c r="F7" s="172"/>
      <c r="G7" s="172"/>
      <c r="H7" s="160"/>
      <c r="I7" s="160"/>
      <c r="J7" s="160"/>
      <c r="K7" s="160"/>
    </row>
    <row r="8" spans="1:11" s="28" customFormat="1" ht="18.75" customHeight="1">
      <c r="A8" s="172"/>
      <c r="B8" s="173"/>
      <c r="C8" s="24">
        <v>5</v>
      </c>
      <c r="D8" s="45" t="s">
        <v>203</v>
      </c>
      <c r="E8" s="172"/>
      <c r="F8" s="172"/>
      <c r="G8" s="172"/>
      <c r="H8" s="160"/>
      <c r="I8" s="160"/>
      <c r="J8" s="160"/>
      <c r="K8" s="160"/>
    </row>
    <row r="9" spans="1:11" s="28" customFormat="1" ht="18.75" customHeight="1">
      <c r="A9" s="172"/>
      <c r="B9" s="173"/>
      <c r="C9" s="24">
        <v>6</v>
      </c>
      <c r="D9" s="45" t="s">
        <v>205</v>
      </c>
      <c r="E9" s="172"/>
      <c r="F9" s="172"/>
      <c r="G9" s="172"/>
      <c r="H9" s="160"/>
      <c r="I9" s="160"/>
      <c r="J9" s="160"/>
      <c r="K9" s="160"/>
    </row>
    <row r="10" spans="1:11" s="28" customFormat="1" ht="18.75" customHeight="1">
      <c r="A10" s="172"/>
      <c r="B10" s="173"/>
      <c r="C10" s="24">
        <v>7</v>
      </c>
      <c r="D10" s="45" t="s">
        <v>215</v>
      </c>
      <c r="E10" s="172"/>
      <c r="F10" s="172"/>
      <c r="G10" s="172"/>
      <c r="H10" s="160"/>
      <c r="I10" s="160"/>
      <c r="J10" s="160"/>
      <c r="K10" s="160"/>
    </row>
    <row r="11" spans="1:11" s="28" customFormat="1" ht="18.75" customHeight="1">
      <c r="A11" s="172"/>
      <c r="B11" s="173"/>
      <c r="C11" s="24">
        <v>8</v>
      </c>
      <c r="D11" s="45" t="s">
        <v>7</v>
      </c>
      <c r="E11" s="172"/>
      <c r="F11" s="172"/>
      <c r="G11" s="172"/>
      <c r="H11" s="160"/>
      <c r="I11" s="160"/>
      <c r="J11" s="160"/>
      <c r="K11" s="160"/>
    </row>
    <row r="12" spans="1:11" s="28" customFormat="1" ht="18.75" customHeight="1">
      <c r="A12" s="172"/>
      <c r="B12" s="173"/>
      <c r="C12" s="24">
        <v>9</v>
      </c>
      <c r="D12" s="45" t="s">
        <v>8</v>
      </c>
      <c r="E12" s="172"/>
      <c r="F12" s="172"/>
      <c r="G12" s="172"/>
      <c r="H12" s="160"/>
      <c r="I12" s="160"/>
      <c r="J12" s="160"/>
      <c r="K12" s="160"/>
    </row>
    <row r="13" spans="1:11" s="28" customFormat="1" ht="18.75" customHeight="1">
      <c r="A13" s="172"/>
      <c r="B13" s="173"/>
      <c r="C13" s="24">
        <v>10</v>
      </c>
      <c r="D13" s="45" t="s">
        <v>14</v>
      </c>
      <c r="E13" s="172"/>
      <c r="F13" s="172"/>
      <c r="G13" s="172"/>
      <c r="H13" s="160"/>
      <c r="I13" s="160"/>
      <c r="J13" s="160"/>
      <c r="K13" s="160"/>
    </row>
    <row r="14" spans="1:11" s="28" customFormat="1" ht="18.75" customHeight="1">
      <c r="A14" s="172"/>
      <c r="B14" s="173"/>
      <c r="C14" s="24">
        <v>11</v>
      </c>
      <c r="D14" s="45" t="s">
        <v>9</v>
      </c>
      <c r="E14" s="172"/>
      <c r="F14" s="172"/>
      <c r="G14" s="172"/>
      <c r="H14" s="160"/>
      <c r="I14" s="160"/>
      <c r="J14" s="160"/>
      <c r="K14" s="160"/>
    </row>
    <row r="15" spans="1:11" s="28" customFormat="1" ht="18.75" customHeight="1">
      <c r="A15" s="172"/>
      <c r="B15" s="173"/>
      <c r="C15" s="64">
        <v>12</v>
      </c>
      <c r="D15" s="46" t="s">
        <v>369</v>
      </c>
      <c r="E15" s="172"/>
      <c r="F15" s="172"/>
      <c r="G15" s="172"/>
      <c r="H15" s="160"/>
      <c r="I15" s="160"/>
      <c r="J15" s="160"/>
      <c r="K15" s="160"/>
    </row>
    <row r="16" spans="1:11" s="28" customFormat="1" ht="18.75" customHeight="1">
      <c r="A16" s="172"/>
      <c r="B16" s="173"/>
      <c r="C16" s="64">
        <v>13</v>
      </c>
      <c r="D16" s="45" t="s">
        <v>68</v>
      </c>
      <c r="E16" s="172"/>
      <c r="F16" s="172"/>
      <c r="G16" s="172"/>
      <c r="H16" s="163"/>
      <c r="I16" s="163"/>
      <c r="J16" s="163"/>
      <c r="K16" s="163"/>
    </row>
    <row r="17" spans="1:11" s="28" customFormat="1" ht="18.75" customHeight="1">
      <c r="A17" s="181">
        <v>2</v>
      </c>
      <c r="B17" s="207" t="s">
        <v>210</v>
      </c>
      <c r="C17" s="25">
        <v>1</v>
      </c>
      <c r="D17" s="47" t="s">
        <v>10</v>
      </c>
      <c r="E17" s="181">
        <v>5</v>
      </c>
      <c r="F17" s="181">
        <v>8</v>
      </c>
      <c r="G17" s="155">
        <f>E17*F17</f>
        <v>40</v>
      </c>
      <c r="H17" s="155">
        <v>1</v>
      </c>
      <c r="I17" s="155">
        <f>G17*H17</f>
        <v>40</v>
      </c>
      <c r="J17" s="155">
        <v>2</v>
      </c>
      <c r="K17" s="155">
        <f>I17*J17</f>
        <v>80</v>
      </c>
    </row>
    <row r="18" spans="1:11" s="28" customFormat="1" ht="18.75" customHeight="1">
      <c r="A18" s="182"/>
      <c r="B18" s="208"/>
      <c r="C18" s="25">
        <v>2</v>
      </c>
      <c r="D18" s="47" t="s">
        <v>199</v>
      </c>
      <c r="E18" s="182"/>
      <c r="F18" s="182"/>
      <c r="G18" s="155"/>
      <c r="H18" s="155"/>
      <c r="I18" s="155"/>
      <c r="J18" s="155"/>
      <c r="K18" s="155"/>
    </row>
    <row r="19" spans="1:11" s="28" customFormat="1" ht="18.75" customHeight="1">
      <c r="A19" s="182"/>
      <c r="B19" s="208"/>
      <c r="C19" s="25">
        <v>3</v>
      </c>
      <c r="D19" s="47" t="s">
        <v>6</v>
      </c>
      <c r="E19" s="182"/>
      <c r="F19" s="182"/>
      <c r="G19" s="155"/>
      <c r="H19" s="155"/>
      <c r="I19" s="155"/>
      <c r="J19" s="155"/>
      <c r="K19" s="155"/>
    </row>
    <row r="20" spans="1:11" s="28" customFormat="1" ht="18.75" customHeight="1">
      <c r="A20" s="182"/>
      <c r="B20" s="208"/>
      <c r="C20" s="25">
        <v>4</v>
      </c>
      <c r="D20" s="47" t="s">
        <v>11</v>
      </c>
      <c r="E20" s="182"/>
      <c r="F20" s="182"/>
      <c r="G20" s="155"/>
      <c r="H20" s="155"/>
      <c r="I20" s="155"/>
      <c r="J20" s="155"/>
      <c r="K20" s="155"/>
    </row>
    <row r="21" spans="1:11" s="28" customFormat="1" ht="18.75" customHeight="1">
      <c r="A21" s="182"/>
      <c r="B21" s="208"/>
      <c r="C21" s="25">
        <v>5</v>
      </c>
      <c r="D21" s="47" t="s">
        <v>204</v>
      </c>
      <c r="E21" s="182"/>
      <c r="F21" s="182"/>
      <c r="G21" s="155"/>
      <c r="H21" s="155"/>
      <c r="I21" s="155"/>
      <c r="J21" s="155"/>
      <c r="K21" s="155"/>
    </row>
    <row r="22" spans="1:11" s="28" customFormat="1" ht="26.25" customHeight="1">
      <c r="A22" s="182"/>
      <c r="B22" s="208"/>
      <c r="C22" s="25">
        <v>6</v>
      </c>
      <c r="D22" s="48" t="s">
        <v>208</v>
      </c>
      <c r="E22" s="182"/>
      <c r="F22" s="182"/>
      <c r="G22" s="155"/>
      <c r="H22" s="155"/>
      <c r="I22" s="155"/>
      <c r="J22" s="155"/>
      <c r="K22" s="155"/>
    </row>
    <row r="23" spans="1:11" s="28" customFormat="1" ht="26.25" customHeight="1">
      <c r="A23" s="182"/>
      <c r="B23" s="208"/>
      <c r="C23" s="25">
        <v>7</v>
      </c>
      <c r="D23" s="47" t="s">
        <v>206</v>
      </c>
      <c r="E23" s="182"/>
      <c r="F23" s="182"/>
      <c r="G23" s="155"/>
      <c r="H23" s="155"/>
      <c r="I23" s="155"/>
      <c r="J23" s="155"/>
      <c r="K23" s="155"/>
    </row>
    <row r="24" spans="1:11" s="28" customFormat="1" ht="18.75" customHeight="1">
      <c r="A24" s="182"/>
      <c r="B24" s="208"/>
      <c r="C24" s="25">
        <v>8</v>
      </c>
      <c r="D24" s="47" t="s">
        <v>207</v>
      </c>
      <c r="E24" s="182"/>
      <c r="F24" s="182"/>
      <c r="G24" s="155"/>
      <c r="H24" s="155"/>
      <c r="I24" s="155"/>
      <c r="J24" s="155"/>
      <c r="K24" s="155"/>
    </row>
    <row r="25" spans="1:11" s="28" customFormat="1" ht="18.75" customHeight="1">
      <c r="A25" s="182"/>
      <c r="B25" s="208"/>
      <c r="C25" s="25">
        <v>9</v>
      </c>
      <c r="D25" s="47" t="s">
        <v>215</v>
      </c>
      <c r="E25" s="182"/>
      <c r="F25" s="182"/>
      <c r="G25" s="155"/>
      <c r="H25" s="155"/>
      <c r="I25" s="155"/>
      <c r="J25" s="155"/>
      <c r="K25" s="155"/>
    </row>
    <row r="26" spans="1:11" s="28" customFormat="1" ht="18.75" customHeight="1">
      <c r="A26" s="182"/>
      <c r="B26" s="208"/>
      <c r="C26" s="25">
        <v>10</v>
      </c>
      <c r="D26" s="47" t="s">
        <v>7</v>
      </c>
      <c r="E26" s="182"/>
      <c r="F26" s="182"/>
      <c r="G26" s="155"/>
      <c r="H26" s="155"/>
      <c r="I26" s="155"/>
      <c r="J26" s="155"/>
      <c r="K26" s="155"/>
    </row>
    <row r="27" spans="1:11" s="28" customFormat="1" ht="18.75" customHeight="1">
      <c r="A27" s="182"/>
      <c r="B27" s="208"/>
      <c r="C27" s="25">
        <v>11</v>
      </c>
      <c r="D27" s="47" t="s">
        <v>8</v>
      </c>
      <c r="E27" s="182"/>
      <c r="F27" s="182"/>
      <c r="G27" s="155"/>
      <c r="H27" s="155"/>
      <c r="I27" s="155"/>
      <c r="J27" s="155"/>
      <c r="K27" s="155"/>
    </row>
    <row r="28" spans="1:11" s="28" customFormat="1" ht="18.75" customHeight="1">
      <c r="A28" s="182"/>
      <c r="B28" s="208"/>
      <c r="C28" s="25">
        <v>12</v>
      </c>
      <c r="D28" s="47" t="s">
        <v>14</v>
      </c>
      <c r="E28" s="182"/>
      <c r="F28" s="182"/>
      <c r="G28" s="155"/>
      <c r="H28" s="155"/>
      <c r="I28" s="155"/>
      <c r="J28" s="155"/>
      <c r="K28" s="155"/>
    </row>
    <row r="29" spans="1:11" s="28" customFormat="1" ht="18.75" customHeight="1">
      <c r="A29" s="182"/>
      <c r="B29" s="208"/>
      <c r="C29" s="25">
        <v>13</v>
      </c>
      <c r="D29" s="47" t="s">
        <v>9</v>
      </c>
      <c r="E29" s="182"/>
      <c r="F29" s="182"/>
      <c r="G29" s="155"/>
      <c r="H29" s="155"/>
      <c r="I29" s="155"/>
      <c r="J29" s="155"/>
      <c r="K29" s="155"/>
    </row>
    <row r="30" spans="1:11" s="28" customFormat="1" ht="18.75" customHeight="1">
      <c r="A30" s="182"/>
      <c r="B30" s="208"/>
      <c r="C30" s="65">
        <v>14</v>
      </c>
      <c r="D30" s="48" t="s">
        <v>369</v>
      </c>
      <c r="E30" s="182"/>
      <c r="F30" s="182"/>
      <c r="G30" s="155"/>
      <c r="H30" s="155"/>
      <c r="I30" s="155"/>
      <c r="J30" s="155"/>
      <c r="K30" s="155"/>
    </row>
    <row r="31" spans="1:11" s="28" customFormat="1" ht="18.75" customHeight="1">
      <c r="A31" s="183"/>
      <c r="B31" s="209"/>
      <c r="C31" s="65">
        <v>15</v>
      </c>
      <c r="D31" s="47" t="s">
        <v>68</v>
      </c>
      <c r="E31" s="183"/>
      <c r="F31" s="183"/>
      <c r="G31" s="155"/>
      <c r="H31" s="155"/>
      <c r="I31" s="155"/>
      <c r="J31" s="155"/>
      <c r="K31" s="155"/>
    </row>
    <row r="32" spans="1:11" s="28" customFormat="1" ht="18.75" customHeight="1">
      <c r="A32" s="159">
        <v>3</v>
      </c>
      <c r="B32" s="173" t="s">
        <v>209</v>
      </c>
      <c r="C32" s="24">
        <v>1</v>
      </c>
      <c r="D32" s="45" t="s">
        <v>10</v>
      </c>
      <c r="E32" s="172">
        <v>5</v>
      </c>
      <c r="F32" s="159">
        <v>2</v>
      </c>
      <c r="G32" s="172">
        <f>E32*F32</f>
        <v>10</v>
      </c>
      <c r="H32" s="159">
        <v>1</v>
      </c>
      <c r="I32" s="159">
        <f>G32+G36+G40+G47+G50</f>
        <v>350</v>
      </c>
      <c r="J32" s="159">
        <v>2</v>
      </c>
      <c r="K32" s="159">
        <f>I32*J32</f>
        <v>700</v>
      </c>
    </row>
    <row r="33" spans="1:11" s="28" customFormat="1" ht="18.75" customHeight="1">
      <c r="A33" s="160"/>
      <c r="B33" s="173"/>
      <c r="C33" s="24">
        <v>2</v>
      </c>
      <c r="D33" s="45" t="s">
        <v>199</v>
      </c>
      <c r="E33" s="172"/>
      <c r="F33" s="160"/>
      <c r="G33" s="172"/>
      <c r="H33" s="160"/>
      <c r="I33" s="160"/>
      <c r="J33" s="160"/>
      <c r="K33" s="160"/>
    </row>
    <row r="34" spans="1:11" s="28" customFormat="1" ht="18.75" customHeight="1">
      <c r="A34" s="160"/>
      <c r="B34" s="173"/>
      <c r="C34" s="24">
        <v>3</v>
      </c>
      <c r="D34" s="45" t="s">
        <v>6</v>
      </c>
      <c r="E34" s="172"/>
      <c r="F34" s="160"/>
      <c r="G34" s="172"/>
      <c r="H34" s="160"/>
      <c r="I34" s="160"/>
      <c r="J34" s="160"/>
      <c r="K34" s="160"/>
    </row>
    <row r="35" spans="1:11" s="28" customFormat="1" ht="18.75" customHeight="1">
      <c r="A35" s="160"/>
      <c r="B35" s="173"/>
      <c r="C35" s="24">
        <v>4</v>
      </c>
      <c r="D35" s="45" t="s">
        <v>11</v>
      </c>
      <c r="E35" s="172"/>
      <c r="F35" s="163"/>
      <c r="G35" s="172"/>
      <c r="H35" s="160"/>
      <c r="I35" s="160"/>
      <c r="J35" s="160"/>
      <c r="K35" s="160"/>
    </row>
    <row r="36" spans="1:11" s="28" customFormat="1" ht="18.75" customHeight="1">
      <c r="A36" s="160"/>
      <c r="B36" s="173"/>
      <c r="C36" s="24">
        <v>5</v>
      </c>
      <c r="D36" s="45" t="s">
        <v>12</v>
      </c>
      <c r="E36" s="159">
        <v>5</v>
      </c>
      <c r="F36" s="172">
        <v>24</v>
      </c>
      <c r="G36" s="159">
        <f>E36*F36</f>
        <v>120</v>
      </c>
      <c r="H36" s="160"/>
      <c r="I36" s="160"/>
      <c r="J36" s="160"/>
      <c r="K36" s="160"/>
    </row>
    <row r="37" spans="1:11" s="28" customFormat="1" ht="18.75" customHeight="1">
      <c r="A37" s="160"/>
      <c r="B37" s="173"/>
      <c r="C37" s="24">
        <v>6</v>
      </c>
      <c r="D37" s="45" t="s">
        <v>212</v>
      </c>
      <c r="E37" s="160"/>
      <c r="F37" s="172"/>
      <c r="G37" s="160"/>
      <c r="H37" s="160"/>
      <c r="I37" s="160"/>
      <c r="J37" s="160"/>
      <c r="K37" s="160"/>
    </row>
    <row r="38" spans="1:11" s="28" customFormat="1" ht="18.75" customHeight="1">
      <c r="A38" s="160"/>
      <c r="B38" s="173"/>
      <c r="C38" s="24">
        <v>7</v>
      </c>
      <c r="D38" s="45" t="s">
        <v>213</v>
      </c>
      <c r="E38" s="160"/>
      <c r="F38" s="172"/>
      <c r="G38" s="160"/>
      <c r="H38" s="160"/>
      <c r="I38" s="160"/>
      <c r="J38" s="160"/>
      <c r="K38" s="160"/>
    </row>
    <row r="39" spans="1:11" s="28" customFormat="1" ht="18.75" customHeight="1">
      <c r="A39" s="160"/>
      <c r="B39" s="173"/>
      <c r="C39" s="24">
        <v>8</v>
      </c>
      <c r="D39" s="45" t="s">
        <v>13</v>
      </c>
      <c r="E39" s="163"/>
      <c r="F39" s="172"/>
      <c r="G39" s="163"/>
      <c r="H39" s="160"/>
      <c r="I39" s="160"/>
      <c r="J39" s="160"/>
      <c r="K39" s="160"/>
    </row>
    <row r="40" spans="1:11" s="28" customFormat="1" ht="18.75" customHeight="1">
      <c r="A40" s="160"/>
      <c r="B40" s="173"/>
      <c r="C40" s="24">
        <v>9</v>
      </c>
      <c r="D40" s="45" t="s">
        <v>204</v>
      </c>
      <c r="E40" s="172">
        <v>5</v>
      </c>
      <c r="F40" s="172">
        <v>24</v>
      </c>
      <c r="G40" s="159">
        <f>E40*F40</f>
        <v>120</v>
      </c>
      <c r="H40" s="160"/>
      <c r="I40" s="160"/>
      <c r="J40" s="160"/>
      <c r="K40" s="160"/>
    </row>
    <row r="41" spans="1:11" s="28" customFormat="1" ht="31.5" customHeight="1">
      <c r="A41" s="160"/>
      <c r="B41" s="173"/>
      <c r="C41" s="24">
        <v>10</v>
      </c>
      <c r="D41" s="46" t="s">
        <v>208</v>
      </c>
      <c r="E41" s="172"/>
      <c r="F41" s="172"/>
      <c r="G41" s="160"/>
      <c r="H41" s="160"/>
      <c r="I41" s="160"/>
      <c r="J41" s="160"/>
      <c r="K41" s="160"/>
    </row>
    <row r="42" spans="1:11" s="28" customFormat="1" ht="18.75" customHeight="1">
      <c r="A42" s="160"/>
      <c r="B42" s="173"/>
      <c r="C42" s="24">
        <v>11</v>
      </c>
      <c r="D42" s="45" t="s">
        <v>206</v>
      </c>
      <c r="E42" s="172"/>
      <c r="F42" s="172"/>
      <c r="G42" s="160"/>
      <c r="H42" s="160"/>
      <c r="I42" s="160"/>
      <c r="J42" s="160"/>
      <c r="K42" s="160"/>
    </row>
    <row r="43" spans="1:11" s="28" customFormat="1" ht="18.75" customHeight="1">
      <c r="A43" s="160"/>
      <c r="B43" s="173"/>
      <c r="C43" s="24">
        <v>12</v>
      </c>
      <c r="D43" s="45" t="s">
        <v>207</v>
      </c>
      <c r="E43" s="172"/>
      <c r="F43" s="172"/>
      <c r="G43" s="160"/>
      <c r="H43" s="160"/>
      <c r="I43" s="160"/>
      <c r="J43" s="160"/>
      <c r="K43" s="160"/>
    </row>
    <row r="44" spans="1:11" s="28" customFormat="1" ht="18.75" customHeight="1">
      <c r="A44" s="160"/>
      <c r="B44" s="173"/>
      <c r="C44" s="24">
        <v>13</v>
      </c>
      <c r="D44" s="45" t="s">
        <v>203</v>
      </c>
      <c r="E44" s="172"/>
      <c r="F44" s="172"/>
      <c r="G44" s="160"/>
      <c r="H44" s="160"/>
      <c r="I44" s="160"/>
      <c r="J44" s="160"/>
      <c r="K44" s="160"/>
    </row>
    <row r="45" spans="1:11" s="28" customFormat="1" ht="18.75" customHeight="1">
      <c r="A45" s="160"/>
      <c r="B45" s="173"/>
      <c r="C45" s="24">
        <v>14</v>
      </c>
      <c r="D45" s="45" t="s">
        <v>205</v>
      </c>
      <c r="E45" s="172"/>
      <c r="F45" s="172"/>
      <c r="G45" s="160"/>
      <c r="H45" s="160"/>
      <c r="I45" s="160"/>
      <c r="J45" s="160"/>
      <c r="K45" s="160"/>
    </row>
    <row r="46" spans="1:11" s="28" customFormat="1" ht="18.75" customHeight="1">
      <c r="A46" s="160"/>
      <c r="B46" s="173"/>
      <c r="C46" s="24">
        <v>15</v>
      </c>
      <c r="D46" s="45" t="s">
        <v>214</v>
      </c>
      <c r="E46" s="172"/>
      <c r="F46" s="172"/>
      <c r="G46" s="163"/>
      <c r="H46" s="160"/>
      <c r="I46" s="160"/>
      <c r="J46" s="160"/>
      <c r="K46" s="160"/>
    </row>
    <row r="47" spans="1:11" s="28" customFormat="1" ht="18.75" customHeight="1">
      <c r="A47" s="160"/>
      <c r="B47" s="173"/>
      <c r="C47" s="24">
        <v>16</v>
      </c>
      <c r="D47" s="44" t="s">
        <v>71</v>
      </c>
      <c r="E47" s="172">
        <v>5</v>
      </c>
      <c r="F47" s="159">
        <v>18</v>
      </c>
      <c r="G47" s="159">
        <f>E47*F47</f>
        <v>90</v>
      </c>
      <c r="H47" s="160"/>
      <c r="I47" s="160"/>
      <c r="J47" s="160"/>
      <c r="K47" s="160"/>
    </row>
    <row r="48" spans="1:11" s="28" customFormat="1" ht="18.75" customHeight="1">
      <c r="A48" s="160"/>
      <c r="B48" s="173"/>
      <c r="C48" s="24">
        <v>17</v>
      </c>
      <c r="D48" s="44" t="s">
        <v>72</v>
      </c>
      <c r="E48" s="172"/>
      <c r="F48" s="160"/>
      <c r="G48" s="160"/>
      <c r="H48" s="160"/>
      <c r="I48" s="160"/>
      <c r="J48" s="160"/>
      <c r="K48" s="160"/>
    </row>
    <row r="49" spans="1:11" s="28" customFormat="1" ht="18.75" customHeight="1">
      <c r="A49" s="160"/>
      <c r="B49" s="173"/>
      <c r="C49" s="24">
        <v>18</v>
      </c>
      <c r="D49" s="44" t="s">
        <v>71</v>
      </c>
      <c r="E49" s="172"/>
      <c r="F49" s="163"/>
      <c r="G49" s="163"/>
      <c r="H49" s="160"/>
      <c r="I49" s="160"/>
      <c r="J49" s="160"/>
      <c r="K49" s="160"/>
    </row>
    <row r="50" spans="1:11" s="28" customFormat="1" ht="20.25" customHeight="1">
      <c r="A50" s="160"/>
      <c r="B50" s="173"/>
      <c r="C50" s="24">
        <v>19</v>
      </c>
      <c r="D50" s="45" t="s">
        <v>7</v>
      </c>
      <c r="E50" s="159">
        <v>5</v>
      </c>
      <c r="F50" s="159">
        <v>2</v>
      </c>
      <c r="G50" s="159">
        <f>E50*F50</f>
        <v>10</v>
      </c>
      <c r="H50" s="160"/>
      <c r="I50" s="160"/>
      <c r="J50" s="160"/>
      <c r="K50" s="160"/>
    </row>
    <row r="51" spans="1:11" s="28" customFormat="1" ht="18.75" customHeight="1">
      <c r="A51" s="160"/>
      <c r="B51" s="173"/>
      <c r="C51" s="24">
        <v>20</v>
      </c>
      <c r="D51" s="45" t="s">
        <v>8</v>
      </c>
      <c r="E51" s="160"/>
      <c r="F51" s="160"/>
      <c r="G51" s="160"/>
      <c r="H51" s="160"/>
      <c r="I51" s="160"/>
      <c r="J51" s="160"/>
      <c r="K51" s="160"/>
    </row>
    <row r="52" spans="1:11" s="28" customFormat="1" ht="18.75" customHeight="1">
      <c r="A52" s="160"/>
      <c r="B52" s="173"/>
      <c r="C52" s="24">
        <v>21</v>
      </c>
      <c r="D52" s="45" t="s">
        <v>14</v>
      </c>
      <c r="E52" s="160"/>
      <c r="F52" s="160"/>
      <c r="G52" s="160"/>
      <c r="H52" s="160"/>
      <c r="I52" s="160"/>
      <c r="J52" s="160"/>
      <c r="K52" s="160"/>
    </row>
    <row r="53" spans="1:11" s="28" customFormat="1" ht="18.75" customHeight="1">
      <c r="A53" s="160"/>
      <c r="B53" s="173"/>
      <c r="C53" s="24">
        <v>22</v>
      </c>
      <c r="D53" s="45" t="s">
        <v>9</v>
      </c>
      <c r="E53" s="160"/>
      <c r="F53" s="160"/>
      <c r="G53" s="160"/>
      <c r="H53" s="160"/>
      <c r="I53" s="160"/>
      <c r="J53" s="160"/>
      <c r="K53" s="160"/>
    </row>
    <row r="54" spans="1:11" s="28" customFormat="1" ht="18.75" customHeight="1">
      <c r="A54" s="160"/>
      <c r="B54" s="173"/>
      <c r="C54" s="24">
        <v>23</v>
      </c>
      <c r="D54" s="45" t="s">
        <v>68</v>
      </c>
      <c r="E54" s="160"/>
      <c r="F54" s="160"/>
      <c r="G54" s="160"/>
      <c r="H54" s="160"/>
      <c r="I54" s="160"/>
      <c r="J54" s="160"/>
      <c r="K54" s="160"/>
    </row>
    <row r="55" spans="1:11" s="28" customFormat="1" ht="18.75" customHeight="1">
      <c r="A55" s="160"/>
      <c r="B55" s="249"/>
      <c r="C55" s="128">
        <v>24</v>
      </c>
      <c r="D55" s="146" t="s">
        <v>369</v>
      </c>
      <c r="E55" s="160"/>
      <c r="F55" s="160"/>
      <c r="G55" s="160"/>
      <c r="H55" s="160"/>
      <c r="I55" s="160"/>
      <c r="J55" s="160"/>
      <c r="K55" s="160"/>
    </row>
    <row r="56" spans="1:11" s="28" customFormat="1" ht="36" customHeight="1">
      <c r="A56" s="129">
        <v>4</v>
      </c>
      <c r="B56" s="130" t="s">
        <v>605</v>
      </c>
      <c r="C56" s="129">
        <v>1</v>
      </c>
      <c r="D56" s="130" t="s">
        <v>605</v>
      </c>
      <c r="E56" s="129">
        <v>2</v>
      </c>
      <c r="F56" s="129">
        <v>24</v>
      </c>
      <c r="G56" s="129">
        <f>E56*F56</f>
        <v>48</v>
      </c>
      <c r="H56" s="129">
        <v>1</v>
      </c>
      <c r="I56" s="129">
        <f>G56*H56</f>
        <v>48</v>
      </c>
      <c r="J56" s="129">
        <v>6</v>
      </c>
      <c r="K56" s="129">
        <f>I56*J56</f>
        <v>288</v>
      </c>
    </row>
    <row r="57" spans="1:11" ht="34.5" customHeight="1" thickBot="1">
      <c r="A57" s="251" t="s">
        <v>606</v>
      </c>
      <c r="B57" s="252"/>
      <c r="C57" s="252"/>
      <c r="D57" s="252"/>
      <c r="E57" s="252"/>
      <c r="F57" s="252"/>
      <c r="G57" s="252"/>
      <c r="H57" s="253"/>
      <c r="I57" s="147">
        <f>I4+I17+I32</f>
        <v>430</v>
      </c>
      <c r="K57" s="147">
        <f>K4+K17+K32+K56</f>
        <v>1228</v>
      </c>
    </row>
  </sheetData>
  <sheetProtection/>
  <autoFilter ref="A3:K3"/>
  <mergeCells count="41">
    <mergeCell ref="I4:I16"/>
    <mergeCell ref="K4:K16"/>
    <mergeCell ref="K17:K31"/>
    <mergeCell ref="K32:K55"/>
    <mergeCell ref="J4:J16"/>
    <mergeCell ref="J17:J31"/>
    <mergeCell ref="I17:I31"/>
    <mergeCell ref="J32:J55"/>
    <mergeCell ref="A32:A55"/>
    <mergeCell ref="F40:F46"/>
    <mergeCell ref="G40:G46"/>
    <mergeCell ref="E40:E46"/>
    <mergeCell ref="I32:I55"/>
    <mergeCell ref="H32:H55"/>
    <mergeCell ref="A57:H57"/>
    <mergeCell ref="A17:A31"/>
    <mergeCell ref="E32:E35"/>
    <mergeCell ref="F32:F35"/>
    <mergeCell ref="G32:G35"/>
    <mergeCell ref="E36:E39"/>
    <mergeCell ref="F36:F39"/>
    <mergeCell ref="G17:G31"/>
    <mergeCell ref="H17:H31"/>
    <mergeCell ref="A1:H1"/>
    <mergeCell ref="E50:E55"/>
    <mergeCell ref="F50:F55"/>
    <mergeCell ref="G50:G55"/>
    <mergeCell ref="B4:B16"/>
    <mergeCell ref="A4:A16"/>
    <mergeCell ref="E47:E49"/>
    <mergeCell ref="F47:F49"/>
    <mergeCell ref="G47:G49"/>
    <mergeCell ref="H4:H16"/>
    <mergeCell ref="E4:E16"/>
    <mergeCell ref="E17:E31"/>
    <mergeCell ref="F17:F31"/>
    <mergeCell ref="G36:G39"/>
    <mergeCell ref="B17:B31"/>
    <mergeCell ref="B32:B55"/>
    <mergeCell ref="F4:F16"/>
    <mergeCell ref="G4:G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40"/>
  <sheetViews>
    <sheetView zoomScale="87" zoomScaleNormal="87" zoomScalePageLayoutView="0" workbookViewId="0" topLeftCell="B1">
      <pane xSplit="1" ySplit="3" topLeftCell="C130" activePane="bottomRight" state="frozen"/>
      <selection pane="topLeft" activeCell="B1" sqref="B1"/>
      <selection pane="topRight" activeCell="C1" sqref="C1"/>
      <selection pane="bottomLeft" activeCell="B4" sqref="B4"/>
      <selection pane="bottomRight" activeCell="C2" sqref="C1:C16384"/>
    </sheetView>
  </sheetViews>
  <sheetFormatPr defaultColWidth="9.140625" defaultRowHeight="12.75"/>
  <cols>
    <col min="2" max="2" width="37.7109375" style="0" customWidth="1"/>
    <col min="4" max="4" width="70.140625" style="0" customWidth="1"/>
    <col min="7" max="7" width="11.00390625" style="0" customWidth="1"/>
  </cols>
  <sheetData>
    <row r="1" spans="1:8" s="1" customFormat="1" ht="15.75" customHeight="1">
      <c r="A1" s="250" t="s">
        <v>358</v>
      </c>
      <c r="B1" s="250"/>
      <c r="C1" s="250"/>
      <c r="D1" s="250"/>
      <c r="E1" s="250"/>
      <c r="F1" s="250"/>
      <c r="G1" s="250"/>
      <c r="H1" s="250"/>
    </row>
    <row r="2" spans="2:4" s="1" customFormat="1" ht="12.75">
      <c r="B2" s="16"/>
      <c r="D2" s="2"/>
    </row>
    <row r="3" spans="1:11" s="74" customFormat="1" ht="25.5">
      <c r="A3" s="73" t="s">
        <v>3</v>
      </c>
      <c r="B3" s="75" t="s">
        <v>0</v>
      </c>
      <c r="C3" s="73" t="s">
        <v>4</v>
      </c>
      <c r="D3" s="73" t="s">
        <v>1</v>
      </c>
      <c r="E3" s="73" t="s">
        <v>2</v>
      </c>
      <c r="F3" s="73" t="s">
        <v>69</v>
      </c>
      <c r="G3" s="73" t="s">
        <v>97</v>
      </c>
      <c r="H3" s="73" t="s">
        <v>597</v>
      </c>
      <c r="I3" s="73" t="s">
        <v>526</v>
      </c>
      <c r="J3" s="73" t="s">
        <v>5</v>
      </c>
      <c r="K3" s="77" t="s">
        <v>216</v>
      </c>
    </row>
    <row r="4" spans="1:11" s="28" customFormat="1" ht="18.75" customHeight="1">
      <c r="A4" s="172">
        <v>1</v>
      </c>
      <c r="B4" s="249" t="s">
        <v>202</v>
      </c>
      <c r="C4" s="24">
        <v>1</v>
      </c>
      <c r="D4" s="15" t="s">
        <v>240</v>
      </c>
      <c r="E4" s="172">
        <v>2</v>
      </c>
      <c r="F4" s="172">
        <v>8</v>
      </c>
      <c r="G4" s="172">
        <f>E4*F4</f>
        <v>16</v>
      </c>
      <c r="H4" s="172">
        <v>1</v>
      </c>
      <c r="I4" s="172">
        <f>G4*H4</f>
        <v>16</v>
      </c>
      <c r="J4" s="172">
        <v>8</v>
      </c>
      <c r="K4" s="172">
        <f>I4*J4</f>
        <v>128</v>
      </c>
    </row>
    <row r="5" spans="1:11" s="28" customFormat="1" ht="18.75" customHeight="1">
      <c r="A5" s="172"/>
      <c r="B5" s="254"/>
      <c r="C5" s="24">
        <v>2</v>
      </c>
      <c r="D5" s="45" t="s">
        <v>200</v>
      </c>
      <c r="E5" s="172"/>
      <c r="F5" s="172"/>
      <c r="G5" s="172"/>
      <c r="H5" s="172"/>
      <c r="I5" s="172"/>
      <c r="J5" s="172"/>
      <c r="K5" s="172"/>
    </row>
    <row r="6" spans="1:11" s="28" customFormat="1" ht="18.75" customHeight="1">
      <c r="A6" s="172"/>
      <c r="B6" s="254"/>
      <c r="C6" s="24">
        <v>3</v>
      </c>
      <c r="D6" s="45" t="s">
        <v>247</v>
      </c>
      <c r="E6" s="172"/>
      <c r="F6" s="172"/>
      <c r="G6" s="172"/>
      <c r="H6" s="172"/>
      <c r="I6" s="172"/>
      <c r="J6" s="172"/>
      <c r="K6" s="172"/>
    </row>
    <row r="7" spans="1:11" s="28" customFormat="1" ht="18.75" customHeight="1">
      <c r="A7" s="172"/>
      <c r="B7" s="254"/>
      <c r="C7" s="64">
        <v>4</v>
      </c>
      <c r="D7" s="46" t="s">
        <v>369</v>
      </c>
      <c r="E7" s="172"/>
      <c r="F7" s="172"/>
      <c r="G7" s="172"/>
      <c r="H7" s="172"/>
      <c r="I7" s="172"/>
      <c r="J7" s="172"/>
      <c r="K7" s="172"/>
    </row>
    <row r="8" spans="1:11" s="28" customFormat="1" ht="23.25" customHeight="1">
      <c r="A8" s="172"/>
      <c r="B8" s="242"/>
      <c r="C8" s="64">
        <v>5</v>
      </c>
      <c r="D8" s="17" t="s">
        <v>68</v>
      </c>
      <c r="E8" s="172"/>
      <c r="F8" s="172"/>
      <c r="G8" s="172"/>
      <c r="H8" s="172"/>
      <c r="I8" s="172"/>
      <c r="J8" s="172"/>
      <c r="K8" s="172"/>
    </row>
    <row r="9" spans="1:11" s="28" customFormat="1" ht="18.75" customHeight="1">
      <c r="A9" s="155">
        <v>2</v>
      </c>
      <c r="B9" s="207" t="s">
        <v>222</v>
      </c>
      <c r="C9" s="25">
        <v>1</v>
      </c>
      <c r="D9" s="49" t="s">
        <v>246</v>
      </c>
      <c r="E9" s="155">
        <v>2</v>
      </c>
      <c r="F9" s="155">
        <v>8</v>
      </c>
      <c r="G9" s="155">
        <f>E9*F9</f>
        <v>16</v>
      </c>
      <c r="H9" s="155">
        <v>1</v>
      </c>
      <c r="I9" s="155">
        <f>G9*H9</f>
        <v>16</v>
      </c>
      <c r="J9" s="155">
        <v>8</v>
      </c>
      <c r="K9" s="155">
        <f>I9*J9</f>
        <v>128</v>
      </c>
    </row>
    <row r="10" spans="1:11" s="28" customFormat="1" ht="18.75" customHeight="1">
      <c r="A10" s="155"/>
      <c r="B10" s="208"/>
      <c r="C10" s="25">
        <v>2</v>
      </c>
      <c r="D10" s="47" t="s">
        <v>201</v>
      </c>
      <c r="E10" s="155"/>
      <c r="F10" s="155"/>
      <c r="G10" s="155"/>
      <c r="H10" s="155"/>
      <c r="I10" s="155"/>
      <c r="J10" s="155"/>
      <c r="K10" s="155"/>
    </row>
    <row r="11" spans="1:11" s="28" customFormat="1" ht="18.75" customHeight="1">
      <c r="A11" s="155"/>
      <c r="B11" s="208"/>
      <c r="C11" s="25">
        <v>3</v>
      </c>
      <c r="D11" s="47" t="s">
        <v>245</v>
      </c>
      <c r="E11" s="155"/>
      <c r="F11" s="155"/>
      <c r="G11" s="155"/>
      <c r="H11" s="155"/>
      <c r="I11" s="155"/>
      <c r="J11" s="155"/>
      <c r="K11" s="155"/>
    </row>
    <row r="12" spans="1:11" s="28" customFormat="1" ht="18.75" customHeight="1">
      <c r="A12" s="155"/>
      <c r="B12" s="208"/>
      <c r="C12" s="65">
        <v>4</v>
      </c>
      <c r="D12" s="48" t="s">
        <v>369</v>
      </c>
      <c r="E12" s="155"/>
      <c r="F12" s="155"/>
      <c r="G12" s="155"/>
      <c r="H12" s="155"/>
      <c r="I12" s="155"/>
      <c r="J12" s="155"/>
      <c r="K12" s="155"/>
    </row>
    <row r="13" spans="1:11" s="28" customFormat="1" ht="23.25" customHeight="1">
      <c r="A13" s="155"/>
      <c r="B13" s="209"/>
      <c r="C13" s="65">
        <v>5</v>
      </c>
      <c r="D13" s="32" t="s">
        <v>68</v>
      </c>
      <c r="E13" s="155"/>
      <c r="F13" s="155"/>
      <c r="G13" s="155"/>
      <c r="H13" s="155"/>
      <c r="I13" s="155"/>
      <c r="J13" s="155"/>
      <c r="K13" s="155"/>
    </row>
    <row r="14" spans="1:11" s="28" customFormat="1" ht="18.75" customHeight="1">
      <c r="A14" s="172">
        <v>3</v>
      </c>
      <c r="B14" s="173" t="s">
        <v>221</v>
      </c>
      <c r="C14" s="24">
        <v>1</v>
      </c>
      <c r="D14" s="15" t="s">
        <v>244</v>
      </c>
      <c r="E14" s="172">
        <v>2</v>
      </c>
      <c r="F14" s="172">
        <v>96</v>
      </c>
      <c r="G14" s="172">
        <f>E14*F14</f>
        <v>192</v>
      </c>
      <c r="H14" s="172">
        <v>1</v>
      </c>
      <c r="I14" s="172">
        <f>G14*H14</f>
        <v>192</v>
      </c>
      <c r="J14" s="172">
        <v>1</v>
      </c>
      <c r="K14" s="172">
        <f>I14*J14</f>
        <v>192</v>
      </c>
    </row>
    <row r="15" spans="1:11" s="28" customFormat="1" ht="18.75" customHeight="1">
      <c r="A15" s="172"/>
      <c r="B15" s="173"/>
      <c r="C15" s="24">
        <v>2</v>
      </c>
      <c r="D15" s="45" t="s">
        <v>218</v>
      </c>
      <c r="E15" s="172"/>
      <c r="F15" s="172"/>
      <c r="G15" s="172"/>
      <c r="H15" s="172"/>
      <c r="I15" s="172"/>
      <c r="J15" s="172"/>
      <c r="K15" s="172"/>
    </row>
    <row r="16" spans="1:11" s="28" customFormat="1" ht="18.75" customHeight="1">
      <c r="A16" s="172"/>
      <c r="B16" s="173"/>
      <c r="C16" s="24">
        <v>3</v>
      </c>
      <c r="D16" s="45" t="s">
        <v>243</v>
      </c>
      <c r="E16" s="172"/>
      <c r="F16" s="172"/>
      <c r="G16" s="172"/>
      <c r="H16" s="172"/>
      <c r="I16" s="172"/>
      <c r="J16" s="172"/>
      <c r="K16" s="172"/>
    </row>
    <row r="17" spans="1:11" s="28" customFormat="1" ht="18.75" customHeight="1">
      <c r="A17" s="172"/>
      <c r="B17" s="173"/>
      <c r="C17" s="64">
        <v>4</v>
      </c>
      <c r="D17" s="46" t="s">
        <v>369</v>
      </c>
      <c r="E17" s="172"/>
      <c r="F17" s="172"/>
      <c r="G17" s="172"/>
      <c r="H17" s="172"/>
      <c r="I17" s="172"/>
      <c r="J17" s="172"/>
      <c r="K17" s="172"/>
    </row>
    <row r="18" spans="1:11" s="28" customFormat="1" ht="18.75" customHeight="1">
      <c r="A18" s="172"/>
      <c r="B18" s="173"/>
      <c r="C18" s="64">
        <v>5</v>
      </c>
      <c r="D18" s="17" t="s">
        <v>68</v>
      </c>
      <c r="E18" s="172"/>
      <c r="F18" s="172"/>
      <c r="G18" s="172"/>
      <c r="H18" s="172"/>
      <c r="I18" s="172"/>
      <c r="J18" s="172"/>
      <c r="K18" s="172"/>
    </row>
    <row r="19" spans="1:11" s="28" customFormat="1" ht="18.75" customHeight="1">
      <c r="A19" s="155">
        <v>4</v>
      </c>
      <c r="B19" s="156" t="s">
        <v>220</v>
      </c>
      <c r="C19" s="25">
        <v>1</v>
      </c>
      <c r="D19" s="49" t="s">
        <v>241</v>
      </c>
      <c r="E19" s="155">
        <v>2</v>
      </c>
      <c r="F19" s="155">
        <v>96</v>
      </c>
      <c r="G19" s="155">
        <f>E19*F19</f>
        <v>192</v>
      </c>
      <c r="H19" s="155">
        <v>1</v>
      </c>
      <c r="I19" s="155">
        <f>G19*H19</f>
        <v>192</v>
      </c>
      <c r="J19" s="155">
        <v>1</v>
      </c>
      <c r="K19" s="172">
        <f>I19*J19</f>
        <v>192</v>
      </c>
    </row>
    <row r="20" spans="1:11" s="28" customFormat="1" ht="18.75" customHeight="1">
      <c r="A20" s="155"/>
      <c r="B20" s="156"/>
      <c r="C20" s="25">
        <v>2</v>
      </c>
      <c r="D20" s="47" t="s">
        <v>219</v>
      </c>
      <c r="E20" s="155"/>
      <c r="F20" s="155"/>
      <c r="G20" s="155"/>
      <c r="H20" s="155"/>
      <c r="I20" s="155"/>
      <c r="J20" s="155"/>
      <c r="K20" s="172"/>
    </row>
    <row r="21" spans="1:11" s="28" customFormat="1" ht="18.75" customHeight="1">
      <c r="A21" s="155"/>
      <c r="B21" s="156"/>
      <c r="C21" s="25">
        <v>3</v>
      </c>
      <c r="D21" s="47" t="s">
        <v>242</v>
      </c>
      <c r="E21" s="155"/>
      <c r="F21" s="155"/>
      <c r="G21" s="155"/>
      <c r="H21" s="155"/>
      <c r="I21" s="155"/>
      <c r="J21" s="155"/>
      <c r="K21" s="172"/>
    </row>
    <row r="22" spans="1:11" s="28" customFormat="1" ht="18.75" customHeight="1">
      <c r="A22" s="155"/>
      <c r="B22" s="156"/>
      <c r="C22" s="65">
        <v>4</v>
      </c>
      <c r="D22" s="48" t="s">
        <v>369</v>
      </c>
      <c r="E22" s="155"/>
      <c r="F22" s="155"/>
      <c r="G22" s="155"/>
      <c r="H22" s="155"/>
      <c r="I22" s="155"/>
      <c r="J22" s="155"/>
      <c r="K22" s="172"/>
    </row>
    <row r="23" spans="1:11" s="28" customFormat="1" ht="18.75" customHeight="1">
      <c r="A23" s="155"/>
      <c r="B23" s="156"/>
      <c r="C23" s="65">
        <v>5</v>
      </c>
      <c r="D23" s="32" t="s">
        <v>68</v>
      </c>
      <c r="E23" s="155"/>
      <c r="F23" s="155"/>
      <c r="G23" s="155"/>
      <c r="H23" s="155"/>
      <c r="I23" s="155"/>
      <c r="J23" s="155"/>
      <c r="K23" s="172"/>
    </row>
    <row r="24" spans="1:11" s="28" customFormat="1" ht="18.75" customHeight="1">
      <c r="A24" s="172">
        <v>5</v>
      </c>
      <c r="B24" s="173" t="s">
        <v>234</v>
      </c>
      <c r="C24" s="24">
        <v>1</v>
      </c>
      <c r="D24" s="15" t="s">
        <v>264</v>
      </c>
      <c r="E24" s="172">
        <v>4</v>
      </c>
      <c r="F24" s="172">
        <v>5</v>
      </c>
      <c r="G24" s="172">
        <f>E24*F24</f>
        <v>20</v>
      </c>
      <c r="H24" s="172">
        <v>1</v>
      </c>
      <c r="I24" s="172">
        <f>G24*H24</f>
        <v>20</v>
      </c>
      <c r="J24" s="172">
        <v>4</v>
      </c>
      <c r="K24" s="172">
        <f>I24*J24</f>
        <v>80</v>
      </c>
    </row>
    <row r="25" spans="1:11" s="28" customFormat="1" ht="18.75" customHeight="1">
      <c r="A25" s="172"/>
      <c r="B25" s="173"/>
      <c r="C25" s="24">
        <v>2</v>
      </c>
      <c r="D25" s="45" t="s">
        <v>265</v>
      </c>
      <c r="E25" s="172"/>
      <c r="F25" s="172"/>
      <c r="G25" s="172"/>
      <c r="H25" s="172"/>
      <c r="I25" s="172"/>
      <c r="J25" s="172"/>
      <c r="K25" s="172"/>
    </row>
    <row r="26" spans="1:11" s="28" customFormat="1" ht="18.75" customHeight="1">
      <c r="A26" s="172"/>
      <c r="B26" s="173"/>
      <c r="C26" s="64">
        <v>3</v>
      </c>
      <c r="D26" s="46" t="s">
        <v>369</v>
      </c>
      <c r="E26" s="172"/>
      <c r="F26" s="172"/>
      <c r="G26" s="172"/>
      <c r="H26" s="172"/>
      <c r="I26" s="172"/>
      <c r="J26" s="172"/>
      <c r="K26" s="172"/>
    </row>
    <row r="27" spans="1:11" s="28" customFormat="1" ht="18.75" customHeight="1">
      <c r="A27" s="172"/>
      <c r="B27" s="173"/>
      <c r="C27" s="64">
        <v>4</v>
      </c>
      <c r="D27" s="17" t="s">
        <v>68</v>
      </c>
      <c r="E27" s="172"/>
      <c r="F27" s="172"/>
      <c r="G27" s="172"/>
      <c r="H27" s="172"/>
      <c r="I27" s="172"/>
      <c r="J27" s="172"/>
      <c r="K27" s="172"/>
    </row>
    <row r="28" spans="1:11" s="28" customFormat="1" ht="18.75" customHeight="1">
      <c r="A28" s="181">
        <v>6</v>
      </c>
      <c r="B28" s="207" t="s">
        <v>279</v>
      </c>
      <c r="C28" s="25">
        <v>1</v>
      </c>
      <c r="D28" s="49" t="s">
        <v>264</v>
      </c>
      <c r="E28" s="155">
        <v>4</v>
      </c>
      <c r="F28" s="155">
        <v>6</v>
      </c>
      <c r="G28" s="155">
        <f>E28*F28</f>
        <v>24</v>
      </c>
      <c r="H28" s="155">
        <v>1</v>
      </c>
      <c r="I28" s="155">
        <f>G28*H28</f>
        <v>24</v>
      </c>
      <c r="J28" s="155">
        <v>6</v>
      </c>
      <c r="K28" s="155">
        <f>I28*J28</f>
        <v>144</v>
      </c>
    </row>
    <row r="29" spans="1:11" s="28" customFormat="1" ht="18.75" customHeight="1">
      <c r="A29" s="182"/>
      <c r="B29" s="208"/>
      <c r="C29" s="25">
        <v>2</v>
      </c>
      <c r="D29" s="32" t="s">
        <v>280</v>
      </c>
      <c r="E29" s="155"/>
      <c r="F29" s="155"/>
      <c r="G29" s="155"/>
      <c r="H29" s="155"/>
      <c r="I29" s="155"/>
      <c r="J29" s="155"/>
      <c r="K29" s="155"/>
    </row>
    <row r="30" spans="1:11" s="28" customFormat="1" ht="18.75" customHeight="1">
      <c r="A30" s="182"/>
      <c r="B30" s="208"/>
      <c r="C30" s="25">
        <v>3</v>
      </c>
      <c r="D30" s="47" t="s">
        <v>265</v>
      </c>
      <c r="E30" s="155"/>
      <c r="F30" s="155"/>
      <c r="G30" s="155"/>
      <c r="H30" s="155"/>
      <c r="I30" s="155"/>
      <c r="J30" s="155"/>
      <c r="K30" s="155"/>
    </row>
    <row r="31" spans="1:11" s="28" customFormat="1" ht="18.75" customHeight="1">
      <c r="A31" s="182"/>
      <c r="B31" s="208"/>
      <c r="C31" s="65">
        <v>4</v>
      </c>
      <c r="D31" s="48" t="s">
        <v>369</v>
      </c>
      <c r="E31" s="155"/>
      <c r="F31" s="155"/>
      <c r="G31" s="155"/>
      <c r="H31" s="155"/>
      <c r="I31" s="155"/>
      <c r="J31" s="155"/>
      <c r="K31" s="155"/>
    </row>
    <row r="32" spans="1:11" s="28" customFormat="1" ht="18.75" customHeight="1">
      <c r="A32" s="183"/>
      <c r="B32" s="209"/>
      <c r="C32" s="65">
        <v>5</v>
      </c>
      <c r="D32" s="32" t="s">
        <v>68</v>
      </c>
      <c r="E32" s="155"/>
      <c r="F32" s="155"/>
      <c r="G32" s="155"/>
      <c r="H32" s="155"/>
      <c r="I32" s="155"/>
      <c r="J32" s="155"/>
      <c r="K32" s="155"/>
    </row>
    <row r="33" spans="1:11" s="28" customFormat="1" ht="18.75" customHeight="1">
      <c r="A33" s="172">
        <v>7</v>
      </c>
      <c r="B33" s="173" t="s">
        <v>281</v>
      </c>
      <c r="C33" s="24">
        <v>1</v>
      </c>
      <c r="D33" s="50" t="s">
        <v>262</v>
      </c>
      <c r="E33" s="172">
        <v>4</v>
      </c>
      <c r="F33" s="172">
        <v>5</v>
      </c>
      <c r="G33" s="172">
        <f>E33*F33</f>
        <v>20</v>
      </c>
      <c r="H33" s="172">
        <v>1</v>
      </c>
      <c r="I33" s="172">
        <f>G33*H33</f>
        <v>20</v>
      </c>
      <c r="J33" s="172">
        <v>4</v>
      </c>
      <c r="K33" s="172">
        <f>I33*J33</f>
        <v>80</v>
      </c>
    </row>
    <row r="34" spans="1:11" s="28" customFormat="1" ht="18.75" customHeight="1">
      <c r="A34" s="172"/>
      <c r="B34" s="173"/>
      <c r="C34" s="24">
        <v>2</v>
      </c>
      <c r="D34" s="45" t="s">
        <v>263</v>
      </c>
      <c r="E34" s="172"/>
      <c r="F34" s="172"/>
      <c r="G34" s="172"/>
      <c r="H34" s="172"/>
      <c r="I34" s="172"/>
      <c r="J34" s="172"/>
      <c r="K34" s="172"/>
    </row>
    <row r="35" spans="1:11" s="28" customFormat="1" ht="18.75" customHeight="1">
      <c r="A35" s="172"/>
      <c r="B35" s="173"/>
      <c r="C35" s="64">
        <v>3</v>
      </c>
      <c r="D35" s="46" t="s">
        <v>369</v>
      </c>
      <c r="E35" s="172"/>
      <c r="F35" s="172"/>
      <c r="G35" s="172"/>
      <c r="H35" s="172"/>
      <c r="I35" s="172"/>
      <c r="J35" s="172"/>
      <c r="K35" s="172"/>
    </row>
    <row r="36" spans="1:11" s="28" customFormat="1" ht="18.75" customHeight="1">
      <c r="A36" s="172"/>
      <c r="B36" s="173"/>
      <c r="C36" s="64">
        <v>4</v>
      </c>
      <c r="D36" s="33" t="s">
        <v>68</v>
      </c>
      <c r="E36" s="172"/>
      <c r="F36" s="172"/>
      <c r="G36" s="172"/>
      <c r="H36" s="172"/>
      <c r="I36" s="172"/>
      <c r="J36" s="172"/>
      <c r="K36" s="172"/>
    </row>
    <row r="37" spans="1:11" s="28" customFormat="1" ht="18.75" customHeight="1">
      <c r="A37" s="181">
        <v>8</v>
      </c>
      <c r="B37" s="207" t="s">
        <v>282</v>
      </c>
      <c r="C37" s="25">
        <v>1</v>
      </c>
      <c r="D37" s="49" t="s">
        <v>262</v>
      </c>
      <c r="E37" s="155">
        <v>4</v>
      </c>
      <c r="F37" s="155">
        <v>6</v>
      </c>
      <c r="G37" s="155">
        <f>E37*F37</f>
        <v>24</v>
      </c>
      <c r="H37" s="155">
        <v>1</v>
      </c>
      <c r="I37" s="155">
        <f>G37*H37</f>
        <v>24</v>
      </c>
      <c r="J37" s="155">
        <v>6</v>
      </c>
      <c r="K37" s="155">
        <f>I37*J37</f>
        <v>144</v>
      </c>
    </row>
    <row r="38" spans="1:11" s="28" customFormat="1" ht="18.75" customHeight="1">
      <c r="A38" s="182"/>
      <c r="B38" s="208"/>
      <c r="C38" s="25">
        <v>2</v>
      </c>
      <c r="D38" s="32" t="s">
        <v>280</v>
      </c>
      <c r="E38" s="155"/>
      <c r="F38" s="155"/>
      <c r="G38" s="155"/>
      <c r="H38" s="155"/>
      <c r="I38" s="155"/>
      <c r="J38" s="155"/>
      <c r="K38" s="155"/>
    </row>
    <row r="39" spans="1:11" s="28" customFormat="1" ht="18.75" customHeight="1">
      <c r="A39" s="182"/>
      <c r="B39" s="208"/>
      <c r="C39" s="25">
        <v>3</v>
      </c>
      <c r="D39" s="47" t="s">
        <v>263</v>
      </c>
      <c r="E39" s="155"/>
      <c r="F39" s="155"/>
      <c r="G39" s="155"/>
      <c r="H39" s="155"/>
      <c r="I39" s="155"/>
      <c r="J39" s="155"/>
      <c r="K39" s="155"/>
    </row>
    <row r="40" spans="1:11" s="28" customFormat="1" ht="18.75" customHeight="1">
      <c r="A40" s="182"/>
      <c r="B40" s="208"/>
      <c r="C40" s="65">
        <v>4</v>
      </c>
      <c r="D40" s="48" t="s">
        <v>369</v>
      </c>
      <c r="E40" s="155"/>
      <c r="F40" s="155"/>
      <c r="G40" s="155"/>
      <c r="H40" s="155"/>
      <c r="I40" s="155"/>
      <c r="J40" s="155"/>
      <c r="K40" s="155"/>
    </row>
    <row r="41" spans="1:11" s="28" customFormat="1" ht="18.75" customHeight="1">
      <c r="A41" s="183"/>
      <c r="B41" s="209"/>
      <c r="C41" s="65">
        <v>5</v>
      </c>
      <c r="D41" s="32" t="s">
        <v>68</v>
      </c>
      <c r="E41" s="155"/>
      <c r="F41" s="155"/>
      <c r="G41" s="155"/>
      <c r="H41" s="155"/>
      <c r="I41" s="155"/>
      <c r="J41" s="155"/>
      <c r="K41" s="155"/>
    </row>
    <row r="42" spans="1:11" s="28" customFormat="1" ht="18.75" customHeight="1">
      <c r="A42" s="172">
        <v>9</v>
      </c>
      <c r="B42" s="249" t="s">
        <v>288</v>
      </c>
      <c r="C42" s="24">
        <v>1</v>
      </c>
      <c r="D42" s="33" t="s">
        <v>289</v>
      </c>
      <c r="E42" s="172">
        <v>3</v>
      </c>
      <c r="F42" s="172">
        <v>5</v>
      </c>
      <c r="G42" s="172">
        <f>E42*F42</f>
        <v>15</v>
      </c>
      <c r="H42" s="172">
        <v>1</v>
      </c>
      <c r="I42" s="172">
        <f>G42*H42</f>
        <v>15</v>
      </c>
      <c r="J42" s="172">
        <v>2</v>
      </c>
      <c r="K42" s="172">
        <f>I42*J42</f>
        <v>30</v>
      </c>
    </row>
    <row r="43" spans="1:11" s="28" customFormat="1" ht="18.75" customHeight="1">
      <c r="A43" s="172"/>
      <c r="B43" s="254"/>
      <c r="C43" s="24">
        <v>2</v>
      </c>
      <c r="D43" s="33" t="s">
        <v>290</v>
      </c>
      <c r="E43" s="172"/>
      <c r="F43" s="172"/>
      <c r="G43" s="172"/>
      <c r="H43" s="172"/>
      <c r="I43" s="172"/>
      <c r="J43" s="172"/>
      <c r="K43" s="172"/>
    </row>
    <row r="44" spans="1:11" s="28" customFormat="1" ht="18.75" customHeight="1">
      <c r="A44" s="172"/>
      <c r="B44" s="242"/>
      <c r="C44" s="24">
        <v>3</v>
      </c>
      <c r="D44" s="33" t="s">
        <v>291</v>
      </c>
      <c r="E44" s="172"/>
      <c r="F44" s="172"/>
      <c r="G44" s="172"/>
      <c r="H44" s="172"/>
      <c r="I44" s="172"/>
      <c r="J44" s="172"/>
      <c r="K44" s="172"/>
    </row>
    <row r="45" spans="1:11" s="28" customFormat="1" ht="18.75" customHeight="1">
      <c r="A45" s="155">
        <v>10</v>
      </c>
      <c r="B45" s="207" t="s">
        <v>292</v>
      </c>
      <c r="C45" s="25">
        <v>1</v>
      </c>
      <c r="D45" s="32" t="s">
        <v>293</v>
      </c>
      <c r="E45" s="181">
        <v>3</v>
      </c>
      <c r="F45" s="181">
        <v>4</v>
      </c>
      <c r="G45" s="181">
        <f>E45*F45</f>
        <v>12</v>
      </c>
      <c r="H45" s="181">
        <v>1</v>
      </c>
      <c r="I45" s="181">
        <f>G45*H45</f>
        <v>12</v>
      </c>
      <c r="J45" s="181">
        <v>2</v>
      </c>
      <c r="K45" s="181">
        <f>I45*J45</f>
        <v>24</v>
      </c>
    </row>
    <row r="46" spans="1:11" s="28" customFormat="1" ht="18.75" customHeight="1">
      <c r="A46" s="155"/>
      <c r="B46" s="208"/>
      <c r="C46" s="25">
        <v>2</v>
      </c>
      <c r="D46" s="32" t="s">
        <v>294</v>
      </c>
      <c r="E46" s="183"/>
      <c r="F46" s="183"/>
      <c r="G46" s="183"/>
      <c r="H46" s="183"/>
      <c r="I46" s="183"/>
      <c r="J46" s="183"/>
      <c r="K46" s="183"/>
    </row>
    <row r="47" spans="1:11" s="28" customFormat="1" ht="18.75" customHeight="1">
      <c r="A47" s="172">
        <v>11</v>
      </c>
      <c r="B47" s="173" t="s">
        <v>223</v>
      </c>
      <c r="C47" s="24">
        <v>1</v>
      </c>
      <c r="D47" s="15" t="s">
        <v>224</v>
      </c>
      <c r="E47" s="172">
        <v>3</v>
      </c>
      <c r="F47" s="172">
        <v>3.5</v>
      </c>
      <c r="G47" s="172">
        <f>E47*F47</f>
        <v>10.5</v>
      </c>
      <c r="H47" s="172">
        <v>1</v>
      </c>
      <c r="I47" s="172">
        <f>G47*H47</f>
        <v>10.5</v>
      </c>
      <c r="J47" s="172">
        <v>2</v>
      </c>
      <c r="K47" s="172">
        <f>I47*J47</f>
        <v>21</v>
      </c>
    </row>
    <row r="48" spans="1:11" s="28" customFormat="1" ht="18.75" customHeight="1">
      <c r="A48" s="172"/>
      <c r="B48" s="173"/>
      <c r="C48" s="24">
        <v>2</v>
      </c>
      <c r="D48" s="45" t="s">
        <v>225</v>
      </c>
      <c r="E48" s="172"/>
      <c r="F48" s="172"/>
      <c r="G48" s="172"/>
      <c r="H48" s="172"/>
      <c r="I48" s="172"/>
      <c r="J48" s="172"/>
      <c r="K48" s="172"/>
    </row>
    <row r="49" spans="1:11" s="28" customFormat="1" ht="18.75" customHeight="1">
      <c r="A49" s="172"/>
      <c r="B49" s="173"/>
      <c r="C49" s="64">
        <v>3</v>
      </c>
      <c r="D49" s="46" t="s">
        <v>369</v>
      </c>
      <c r="E49" s="172"/>
      <c r="F49" s="172"/>
      <c r="G49" s="172"/>
      <c r="H49" s="172"/>
      <c r="I49" s="172"/>
      <c r="J49" s="172"/>
      <c r="K49" s="172"/>
    </row>
    <row r="50" spans="1:11" s="28" customFormat="1" ht="18.75" customHeight="1">
      <c r="A50" s="172"/>
      <c r="B50" s="173"/>
      <c r="C50" s="64">
        <v>4</v>
      </c>
      <c r="D50" s="17" t="s">
        <v>68</v>
      </c>
      <c r="E50" s="172"/>
      <c r="F50" s="172"/>
      <c r="G50" s="172"/>
      <c r="H50" s="172"/>
      <c r="I50" s="172"/>
      <c r="J50" s="172"/>
      <c r="K50" s="172"/>
    </row>
    <row r="51" spans="1:11" s="28" customFormat="1" ht="18.75" customHeight="1">
      <c r="A51" s="155">
        <v>12</v>
      </c>
      <c r="B51" s="156" t="s">
        <v>226</v>
      </c>
      <c r="C51" s="25">
        <v>1</v>
      </c>
      <c r="D51" s="49" t="s">
        <v>227</v>
      </c>
      <c r="E51" s="155">
        <v>3</v>
      </c>
      <c r="F51" s="155">
        <v>3.5</v>
      </c>
      <c r="G51" s="155">
        <f>E51*F51</f>
        <v>10.5</v>
      </c>
      <c r="H51" s="155">
        <v>1</v>
      </c>
      <c r="I51" s="155">
        <f>G51*H51</f>
        <v>10.5</v>
      </c>
      <c r="J51" s="155">
        <v>2</v>
      </c>
      <c r="K51" s="155">
        <f>I51*J51</f>
        <v>21</v>
      </c>
    </row>
    <row r="52" spans="1:11" s="28" customFormat="1" ht="18.75" customHeight="1">
      <c r="A52" s="155"/>
      <c r="B52" s="156"/>
      <c r="C52" s="25">
        <v>2</v>
      </c>
      <c r="D52" s="47" t="s">
        <v>228</v>
      </c>
      <c r="E52" s="155"/>
      <c r="F52" s="155"/>
      <c r="G52" s="155"/>
      <c r="H52" s="155"/>
      <c r="I52" s="155"/>
      <c r="J52" s="155"/>
      <c r="K52" s="155"/>
    </row>
    <row r="53" spans="1:11" s="28" customFormat="1" ht="18.75" customHeight="1">
      <c r="A53" s="155"/>
      <c r="B53" s="156"/>
      <c r="C53" s="65">
        <v>3</v>
      </c>
      <c r="D53" s="48" t="s">
        <v>369</v>
      </c>
      <c r="E53" s="155"/>
      <c r="F53" s="155"/>
      <c r="G53" s="155"/>
      <c r="H53" s="155"/>
      <c r="I53" s="155"/>
      <c r="J53" s="155"/>
      <c r="K53" s="155"/>
    </row>
    <row r="54" spans="1:11" s="28" customFormat="1" ht="18.75" customHeight="1">
      <c r="A54" s="155"/>
      <c r="B54" s="156"/>
      <c r="C54" s="65">
        <v>4</v>
      </c>
      <c r="D54" s="32" t="s">
        <v>68</v>
      </c>
      <c r="E54" s="155"/>
      <c r="F54" s="155"/>
      <c r="G54" s="155"/>
      <c r="H54" s="155"/>
      <c r="I54" s="155"/>
      <c r="J54" s="155"/>
      <c r="K54" s="155"/>
    </row>
    <row r="55" spans="1:11" s="1" customFormat="1" ht="18.75" customHeight="1">
      <c r="A55" s="159">
        <v>13</v>
      </c>
      <c r="B55" s="172" t="s">
        <v>229</v>
      </c>
      <c r="C55" s="24">
        <v>1</v>
      </c>
      <c r="D55" s="2" t="s">
        <v>232</v>
      </c>
      <c r="E55" s="159">
        <v>3</v>
      </c>
      <c r="F55" s="172">
        <v>3.5</v>
      </c>
      <c r="G55" s="172">
        <f>E55*F55</f>
        <v>10.5</v>
      </c>
      <c r="H55" s="172">
        <v>1</v>
      </c>
      <c r="I55" s="172">
        <f>G55*H55</f>
        <v>10.5</v>
      </c>
      <c r="J55" s="172">
        <v>2</v>
      </c>
      <c r="K55" s="172">
        <f>I55*J55</f>
        <v>21</v>
      </c>
    </row>
    <row r="56" spans="1:11" s="1" customFormat="1" ht="18.75" customHeight="1">
      <c r="A56" s="160"/>
      <c r="B56" s="172"/>
      <c r="C56" s="24">
        <v>2</v>
      </c>
      <c r="D56" s="50" t="s">
        <v>230</v>
      </c>
      <c r="E56" s="160"/>
      <c r="F56" s="172"/>
      <c r="G56" s="172"/>
      <c r="H56" s="172"/>
      <c r="I56" s="172"/>
      <c r="J56" s="172"/>
      <c r="K56" s="172"/>
    </row>
    <row r="57" spans="1:11" s="1" customFormat="1" ht="18.75" customHeight="1">
      <c r="A57" s="160"/>
      <c r="B57" s="172"/>
      <c r="C57" s="24">
        <v>3</v>
      </c>
      <c r="D57" s="45" t="s">
        <v>231</v>
      </c>
      <c r="E57" s="160"/>
      <c r="F57" s="172"/>
      <c r="G57" s="172"/>
      <c r="H57" s="172"/>
      <c r="I57" s="172"/>
      <c r="J57" s="172"/>
      <c r="K57" s="172"/>
    </row>
    <row r="58" spans="1:11" s="1" customFormat="1" ht="18.75" customHeight="1">
      <c r="A58" s="160"/>
      <c r="B58" s="172"/>
      <c r="C58" s="24">
        <v>4</v>
      </c>
      <c r="D58" s="2" t="s">
        <v>233</v>
      </c>
      <c r="E58" s="160"/>
      <c r="F58" s="172"/>
      <c r="G58" s="172"/>
      <c r="H58" s="172"/>
      <c r="I58" s="172"/>
      <c r="J58" s="172"/>
      <c r="K58" s="172"/>
    </row>
    <row r="59" spans="1:11" s="1" customFormat="1" ht="18.75" customHeight="1">
      <c r="A59" s="160"/>
      <c r="B59" s="172"/>
      <c r="C59" s="64">
        <v>5</v>
      </c>
      <c r="D59" s="46" t="s">
        <v>369</v>
      </c>
      <c r="E59" s="160"/>
      <c r="F59" s="172"/>
      <c r="G59" s="172"/>
      <c r="H59" s="172"/>
      <c r="I59" s="172"/>
      <c r="J59" s="172"/>
      <c r="K59" s="172"/>
    </row>
    <row r="60" spans="1:11" s="1" customFormat="1" ht="18.75" customHeight="1">
      <c r="A60" s="163"/>
      <c r="B60" s="172"/>
      <c r="C60" s="64">
        <v>6</v>
      </c>
      <c r="D60" s="17" t="s">
        <v>68</v>
      </c>
      <c r="E60" s="163"/>
      <c r="F60" s="172"/>
      <c r="G60" s="172"/>
      <c r="H60" s="172"/>
      <c r="I60" s="172"/>
      <c r="J60" s="172"/>
      <c r="K60" s="172"/>
    </row>
    <row r="61" spans="1:11" s="1" customFormat="1" ht="18.75" customHeight="1">
      <c r="A61" s="155">
        <v>14</v>
      </c>
      <c r="B61" s="207" t="s">
        <v>238</v>
      </c>
      <c r="C61" s="25">
        <v>1</v>
      </c>
      <c r="D61" s="51" t="s">
        <v>240</v>
      </c>
      <c r="E61" s="155">
        <v>4</v>
      </c>
      <c r="F61" s="181">
        <v>20</v>
      </c>
      <c r="G61" s="181">
        <f>E61*F61</f>
        <v>80</v>
      </c>
      <c r="H61" s="155">
        <v>1</v>
      </c>
      <c r="I61" s="155">
        <f>G61*H61</f>
        <v>80</v>
      </c>
      <c r="J61" s="155">
        <v>1</v>
      </c>
      <c r="K61" s="155">
        <f>I61*J61</f>
        <v>80</v>
      </c>
    </row>
    <row r="62" spans="1:11" s="1" customFormat="1" ht="18.75" customHeight="1">
      <c r="A62" s="155"/>
      <c r="B62" s="208"/>
      <c r="C62" s="25">
        <v>2</v>
      </c>
      <c r="D62" s="49" t="s">
        <v>239</v>
      </c>
      <c r="E62" s="155"/>
      <c r="F62" s="182"/>
      <c r="G62" s="182"/>
      <c r="H62" s="155"/>
      <c r="I62" s="155"/>
      <c r="J62" s="155"/>
      <c r="K62" s="155"/>
    </row>
    <row r="63" spans="1:11" s="1" customFormat="1" ht="18.75" customHeight="1">
      <c r="A63" s="155"/>
      <c r="B63" s="208"/>
      <c r="C63" s="25">
        <v>3</v>
      </c>
      <c r="D63" s="47" t="s">
        <v>248</v>
      </c>
      <c r="E63" s="155"/>
      <c r="F63" s="182"/>
      <c r="G63" s="182"/>
      <c r="H63" s="155"/>
      <c r="I63" s="155"/>
      <c r="J63" s="155"/>
      <c r="K63" s="155"/>
    </row>
    <row r="64" spans="1:11" s="1" customFormat="1" ht="18.75" customHeight="1">
      <c r="A64" s="155"/>
      <c r="B64" s="208"/>
      <c r="C64" s="25">
        <v>4</v>
      </c>
      <c r="D64" s="32" t="s">
        <v>249</v>
      </c>
      <c r="E64" s="155"/>
      <c r="F64" s="182"/>
      <c r="G64" s="182"/>
      <c r="H64" s="155"/>
      <c r="I64" s="155"/>
      <c r="J64" s="155"/>
      <c r="K64" s="155"/>
    </row>
    <row r="65" spans="1:11" s="1" customFormat="1" ht="18.75" customHeight="1">
      <c r="A65" s="155"/>
      <c r="B65" s="208"/>
      <c r="C65" s="25">
        <v>5</v>
      </c>
      <c r="D65" s="32" t="s">
        <v>250</v>
      </c>
      <c r="E65" s="155"/>
      <c r="F65" s="182"/>
      <c r="G65" s="182"/>
      <c r="H65" s="155"/>
      <c r="I65" s="155"/>
      <c r="J65" s="155"/>
      <c r="K65" s="155"/>
    </row>
    <row r="66" spans="1:11" s="1" customFormat="1" ht="18.75" customHeight="1">
      <c r="A66" s="155"/>
      <c r="B66" s="208"/>
      <c r="C66" s="25">
        <v>6</v>
      </c>
      <c r="D66" s="47" t="s">
        <v>251</v>
      </c>
      <c r="E66" s="155"/>
      <c r="F66" s="182"/>
      <c r="G66" s="182"/>
      <c r="H66" s="155"/>
      <c r="I66" s="155"/>
      <c r="J66" s="155"/>
      <c r="K66" s="155"/>
    </row>
    <row r="67" spans="1:11" s="1" customFormat="1" ht="18.75" customHeight="1">
      <c r="A67" s="155"/>
      <c r="B67" s="208"/>
      <c r="C67" s="25">
        <v>7</v>
      </c>
      <c r="D67" s="49" t="s">
        <v>252</v>
      </c>
      <c r="E67" s="155"/>
      <c r="F67" s="182"/>
      <c r="G67" s="182"/>
      <c r="H67" s="155"/>
      <c r="I67" s="155"/>
      <c r="J67" s="155"/>
      <c r="K67" s="155"/>
    </row>
    <row r="68" spans="1:11" s="1" customFormat="1" ht="18.75" customHeight="1">
      <c r="A68" s="155"/>
      <c r="B68" s="208"/>
      <c r="C68" s="25">
        <v>8</v>
      </c>
      <c r="D68" s="51" t="s">
        <v>247</v>
      </c>
      <c r="E68" s="155"/>
      <c r="F68" s="182"/>
      <c r="G68" s="182"/>
      <c r="H68" s="155"/>
      <c r="I68" s="155"/>
      <c r="J68" s="155"/>
      <c r="K68" s="155"/>
    </row>
    <row r="69" spans="1:11" s="1" customFormat="1" ht="18.75" customHeight="1">
      <c r="A69" s="155"/>
      <c r="B69" s="208"/>
      <c r="C69" s="65">
        <v>9</v>
      </c>
      <c r="D69" s="48" t="s">
        <v>369</v>
      </c>
      <c r="E69" s="155"/>
      <c r="F69" s="182"/>
      <c r="G69" s="182"/>
      <c r="H69" s="155"/>
      <c r="I69" s="155"/>
      <c r="J69" s="155"/>
      <c r="K69" s="155"/>
    </row>
    <row r="70" spans="1:11" s="1" customFormat="1" ht="18.75" customHeight="1">
      <c r="A70" s="155"/>
      <c r="B70" s="209"/>
      <c r="C70" s="65">
        <v>10</v>
      </c>
      <c r="D70" s="32" t="s">
        <v>68</v>
      </c>
      <c r="E70" s="155"/>
      <c r="F70" s="183"/>
      <c r="G70" s="183"/>
      <c r="H70" s="155"/>
      <c r="I70" s="155"/>
      <c r="J70" s="155"/>
      <c r="K70" s="155"/>
    </row>
    <row r="71" spans="1:11" s="1" customFormat="1" ht="18.75" customHeight="1">
      <c r="A71" s="172">
        <v>15</v>
      </c>
      <c r="B71" s="249" t="s">
        <v>253</v>
      </c>
      <c r="C71" s="24">
        <v>1</v>
      </c>
      <c r="D71" s="52" t="s">
        <v>244</v>
      </c>
      <c r="E71" s="172">
        <v>4</v>
      </c>
      <c r="F71" s="159">
        <v>20</v>
      </c>
      <c r="G71" s="159">
        <f>E71*F71</f>
        <v>80</v>
      </c>
      <c r="H71" s="172">
        <v>1</v>
      </c>
      <c r="I71" s="172">
        <f>G71*H71</f>
        <v>80</v>
      </c>
      <c r="J71" s="172">
        <v>1</v>
      </c>
      <c r="K71" s="172">
        <f>I71*J71</f>
        <v>80</v>
      </c>
    </row>
    <row r="72" spans="1:11" s="1" customFormat="1" ht="18.75" customHeight="1">
      <c r="A72" s="172"/>
      <c r="B72" s="254"/>
      <c r="C72" s="24">
        <v>2</v>
      </c>
      <c r="D72" s="50" t="s">
        <v>254</v>
      </c>
      <c r="E72" s="172"/>
      <c r="F72" s="160"/>
      <c r="G72" s="160"/>
      <c r="H72" s="172"/>
      <c r="I72" s="172"/>
      <c r="J72" s="172"/>
      <c r="K72" s="172"/>
    </row>
    <row r="73" spans="1:11" s="1" customFormat="1" ht="18.75" customHeight="1">
      <c r="A73" s="172"/>
      <c r="B73" s="254"/>
      <c r="C73" s="24">
        <v>3</v>
      </c>
      <c r="D73" s="45" t="s">
        <v>255</v>
      </c>
      <c r="E73" s="172"/>
      <c r="F73" s="160"/>
      <c r="G73" s="160"/>
      <c r="H73" s="172"/>
      <c r="I73" s="172"/>
      <c r="J73" s="172"/>
      <c r="K73" s="172"/>
    </row>
    <row r="74" spans="1:11" s="1" customFormat="1" ht="18.75" customHeight="1">
      <c r="A74" s="172"/>
      <c r="B74" s="254"/>
      <c r="C74" s="24">
        <v>4</v>
      </c>
      <c r="D74" s="33" t="s">
        <v>256</v>
      </c>
      <c r="E74" s="172"/>
      <c r="F74" s="160"/>
      <c r="G74" s="160"/>
      <c r="H74" s="172"/>
      <c r="I74" s="172"/>
      <c r="J74" s="172"/>
      <c r="K74" s="172"/>
    </row>
    <row r="75" spans="1:11" s="1" customFormat="1" ht="18.75" customHeight="1">
      <c r="A75" s="172"/>
      <c r="B75" s="254"/>
      <c r="C75" s="24">
        <v>5</v>
      </c>
      <c r="D75" s="33" t="s">
        <v>257</v>
      </c>
      <c r="E75" s="172"/>
      <c r="F75" s="160"/>
      <c r="G75" s="160"/>
      <c r="H75" s="172"/>
      <c r="I75" s="172"/>
      <c r="J75" s="172"/>
      <c r="K75" s="172"/>
    </row>
    <row r="76" spans="1:11" s="1" customFormat="1" ht="18.75" customHeight="1">
      <c r="A76" s="172"/>
      <c r="B76" s="254"/>
      <c r="C76" s="24">
        <v>6</v>
      </c>
      <c r="D76" s="45" t="s">
        <v>258</v>
      </c>
      <c r="E76" s="172"/>
      <c r="F76" s="160"/>
      <c r="G76" s="160"/>
      <c r="H76" s="172"/>
      <c r="I76" s="172"/>
      <c r="J76" s="172"/>
      <c r="K76" s="172"/>
    </row>
    <row r="77" spans="1:11" s="1" customFormat="1" ht="18.75" customHeight="1">
      <c r="A77" s="172"/>
      <c r="B77" s="254"/>
      <c r="C77" s="24">
        <v>7</v>
      </c>
      <c r="D77" s="50" t="s">
        <v>259</v>
      </c>
      <c r="E77" s="172"/>
      <c r="F77" s="160"/>
      <c r="G77" s="160"/>
      <c r="H77" s="172"/>
      <c r="I77" s="172"/>
      <c r="J77" s="172"/>
      <c r="K77" s="172"/>
    </row>
    <row r="78" spans="1:11" s="1" customFormat="1" ht="18.75" customHeight="1">
      <c r="A78" s="172"/>
      <c r="B78" s="254"/>
      <c r="C78" s="24">
        <v>8</v>
      </c>
      <c r="D78" s="52" t="s">
        <v>243</v>
      </c>
      <c r="E78" s="172"/>
      <c r="F78" s="160"/>
      <c r="G78" s="160"/>
      <c r="H78" s="172"/>
      <c r="I78" s="172"/>
      <c r="J78" s="172"/>
      <c r="K78" s="172"/>
    </row>
    <row r="79" spans="1:11" s="1" customFormat="1" ht="18.75" customHeight="1">
      <c r="A79" s="172"/>
      <c r="B79" s="254"/>
      <c r="C79" s="64">
        <v>9</v>
      </c>
      <c r="D79" s="46" t="s">
        <v>369</v>
      </c>
      <c r="E79" s="172"/>
      <c r="F79" s="160"/>
      <c r="G79" s="160"/>
      <c r="H79" s="172"/>
      <c r="I79" s="172"/>
      <c r="J79" s="172"/>
      <c r="K79" s="172"/>
    </row>
    <row r="80" spans="1:11" s="1" customFormat="1" ht="18.75" customHeight="1">
      <c r="A80" s="172"/>
      <c r="B80" s="242"/>
      <c r="C80" s="64">
        <v>10</v>
      </c>
      <c r="D80" s="33" t="s">
        <v>68</v>
      </c>
      <c r="E80" s="172"/>
      <c r="F80" s="163"/>
      <c r="G80" s="163"/>
      <c r="H80" s="172"/>
      <c r="I80" s="172"/>
      <c r="J80" s="172"/>
      <c r="K80" s="172"/>
    </row>
    <row r="81" spans="1:11" s="1" customFormat="1" ht="18.75" customHeight="1">
      <c r="A81" s="155">
        <v>16</v>
      </c>
      <c r="B81" s="207" t="s">
        <v>260</v>
      </c>
      <c r="C81" s="25">
        <v>1</v>
      </c>
      <c r="D81" s="51" t="s">
        <v>261</v>
      </c>
      <c r="E81" s="155">
        <v>4</v>
      </c>
      <c r="F81" s="181">
        <v>20</v>
      </c>
      <c r="G81" s="181">
        <f>E81*F81</f>
        <v>80</v>
      </c>
      <c r="H81" s="155">
        <v>1</v>
      </c>
      <c r="I81" s="155">
        <f>G81*H81</f>
        <v>80</v>
      </c>
      <c r="J81" s="155">
        <v>1</v>
      </c>
      <c r="K81" s="155">
        <f>I81*J81</f>
        <v>80</v>
      </c>
    </row>
    <row r="82" spans="1:11" s="1" customFormat="1" ht="18.75" customHeight="1">
      <c r="A82" s="155"/>
      <c r="B82" s="208"/>
      <c r="C82" s="25">
        <v>2</v>
      </c>
      <c r="D82" s="49" t="s">
        <v>264</v>
      </c>
      <c r="E82" s="155"/>
      <c r="F82" s="182"/>
      <c r="G82" s="182"/>
      <c r="H82" s="155"/>
      <c r="I82" s="155"/>
      <c r="J82" s="155"/>
      <c r="K82" s="155"/>
    </row>
    <row r="83" spans="1:11" s="1" customFormat="1" ht="18.75" customHeight="1">
      <c r="A83" s="155"/>
      <c r="B83" s="208"/>
      <c r="C83" s="25">
        <v>3</v>
      </c>
      <c r="D83" s="47" t="s">
        <v>266</v>
      </c>
      <c r="E83" s="155"/>
      <c r="F83" s="182"/>
      <c r="G83" s="182"/>
      <c r="H83" s="155"/>
      <c r="I83" s="155"/>
      <c r="J83" s="155"/>
      <c r="K83" s="155"/>
    </row>
    <row r="84" spans="1:11" s="1" customFormat="1" ht="18.75" customHeight="1">
      <c r="A84" s="155"/>
      <c r="B84" s="208"/>
      <c r="C84" s="25">
        <v>4</v>
      </c>
      <c r="D84" s="51" t="s">
        <v>267</v>
      </c>
      <c r="E84" s="155"/>
      <c r="F84" s="182"/>
      <c r="G84" s="182"/>
      <c r="H84" s="155"/>
      <c r="I84" s="155"/>
      <c r="J84" s="155"/>
      <c r="K84" s="155"/>
    </row>
    <row r="85" spans="1:11" s="1" customFormat="1" ht="18.75" customHeight="1">
      <c r="A85" s="155"/>
      <c r="B85" s="208"/>
      <c r="C85" s="25">
        <v>5</v>
      </c>
      <c r="D85" s="32" t="s">
        <v>268</v>
      </c>
      <c r="E85" s="155"/>
      <c r="F85" s="182"/>
      <c r="G85" s="182"/>
      <c r="H85" s="155"/>
      <c r="I85" s="155"/>
      <c r="J85" s="155"/>
      <c r="K85" s="155"/>
    </row>
    <row r="86" spans="1:11" s="1" customFormat="1" ht="18.75" customHeight="1">
      <c r="A86" s="155"/>
      <c r="B86" s="208"/>
      <c r="C86" s="25">
        <v>6</v>
      </c>
      <c r="D86" s="47" t="s">
        <v>269</v>
      </c>
      <c r="E86" s="155"/>
      <c r="F86" s="182"/>
      <c r="G86" s="182"/>
      <c r="H86" s="155"/>
      <c r="I86" s="155"/>
      <c r="J86" s="155"/>
      <c r="K86" s="155"/>
    </row>
    <row r="87" spans="1:11" s="1" customFormat="1" ht="18.75" customHeight="1">
      <c r="A87" s="155"/>
      <c r="B87" s="208"/>
      <c r="C87" s="25">
        <v>7</v>
      </c>
      <c r="D87" s="49" t="s">
        <v>270</v>
      </c>
      <c r="E87" s="155"/>
      <c r="F87" s="182"/>
      <c r="G87" s="182"/>
      <c r="H87" s="155"/>
      <c r="I87" s="155"/>
      <c r="J87" s="155"/>
      <c r="K87" s="155"/>
    </row>
    <row r="88" spans="1:11" s="1" customFormat="1" ht="18.75" customHeight="1">
      <c r="A88" s="155"/>
      <c r="B88" s="208"/>
      <c r="C88" s="25">
        <v>8</v>
      </c>
      <c r="D88" s="51" t="s">
        <v>271</v>
      </c>
      <c r="E88" s="155"/>
      <c r="F88" s="182"/>
      <c r="G88" s="182"/>
      <c r="H88" s="155"/>
      <c r="I88" s="155"/>
      <c r="J88" s="155"/>
      <c r="K88" s="155"/>
    </row>
    <row r="89" spans="1:11" s="1" customFormat="1" ht="18.75" customHeight="1">
      <c r="A89" s="155"/>
      <c r="B89" s="208"/>
      <c r="C89" s="65">
        <v>9</v>
      </c>
      <c r="D89" s="48" t="s">
        <v>369</v>
      </c>
      <c r="E89" s="155"/>
      <c r="F89" s="182"/>
      <c r="G89" s="182"/>
      <c r="H89" s="155"/>
      <c r="I89" s="155"/>
      <c r="J89" s="155"/>
      <c r="K89" s="155"/>
    </row>
    <row r="90" spans="1:11" s="1" customFormat="1" ht="18.75" customHeight="1">
      <c r="A90" s="155"/>
      <c r="B90" s="209"/>
      <c r="C90" s="65">
        <v>10</v>
      </c>
      <c r="D90" s="32" t="s">
        <v>68</v>
      </c>
      <c r="E90" s="155"/>
      <c r="F90" s="183"/>
      <c r="G90" s="183"/>
      <c r="H90" s="155"/>
      <c r="I90" s="155"/>
      <c r="J90" s="155"/>
      <c r="K90" s="155"/>
    </row>
    <row r="91" spans="1:11" s="1" customFormat="1" ht="18.75" customHeight="1">
      <c r="A91" s="172">
        <v>17</v>
      </c>
      <c r="B91" s="249" t="s">
        <v>272</v>
      </c>
      <c r="C91" s="24">
        <v>1</v>
      </c>
      <c r="D91" s="52" t="s">
        <v>241</v>
      </c>
      <c r="E91" s="172">
        <v>4</v>
      </c>
      <c r="F91" s="159">
        <v>20</v>
      </c>
      <c r="G91" s="159">
        <f>E91*F91</f>
        <v>80</v>
      </c>
      <c r="H91" s="172">
        <v>1</v>
      </c>
      <c r="I91" s="172">
        <f>G91*H91</f>
        <v>80</v>
      </c>
      <c r="J91" s="172">
        <v>1</v>
      </c>
      <c r="K91" s="172">
        <f>I91*J91</f>
        <v>80</v>
      </c>
    </row>
    <row r="92" spans="1:11" s="1" customFormat="1" ht="18.75" customHeight="1">
      <c r="A92" s="172"/>
      <c r="B92" s="254"/>
      <c r="C92" s="24">
        <v>2</v>
      </c>
      <c r="D92" s="50" t="s">
        <v>262</v>
      </c>
      <c r="E92" s="172"/>
      <c r="F92" s="160"/>
      <c r="G92" s="160"/>
      <c r="H92" s="172"/>
      <c r="I92" s="172"/>
      <c r="J92" s="172"/>
      <c r="K92" s="172"/>
    </row>
    <row r="93" spans="1:11" s="1" customFormat="1" ht="18.75" customHeight="1">
      <c r="A93" s="172"/>
      <c r="B93" s="254"/>
      <c r="C93" s="24">
        <v>3</v>
      </c>
      <c r="D93" s="45" t="s">
        <v>273</v>
      </c>
      <c r="E93" s="172"/>
      <c r="F93" s="160"/>
      <c r="G93" s="160"/>
      <c r="H93" s="172"/>
      <c r="I93" s="172"/>
      <c r="J93" s="172"/>
      <c r="K93" s="172"/>
    </row>
    <row r="94" spans="1:11" s="1" customFormat="1" ht="18.75" customHeight="1">
      <c r="A94" s="172"/>
      <c r="B94" s="254"/>
      <c r="C94" s="24">
        <v>4</v>
      </c>
      <c r="D94" s="52" t="s">
        <v>274</v>
      </c>
      <c r="E94" s="172"/>
      <c r="F94" s="160"/>
      <c r="G94" s="160"/>
      <c r="H94" s="172"/>
      <c r="I94" s="172"/>
      <c r="J94" s="172"/>
      <c r="K94" s="172"/>
    </row>
    <row r="95" spans="1:11" s="1" customFormat="1" ht="18.75" customHeight="1">
      <c r="A95" s="172"/>
      <c r="B95" s="254"/>
      <c r="C95" s="24">
        <v>5</v>
      </c>
      <c r="D95" s="33" t="s">
        <v>275</v>
      </c>
      <c r="E95" s="172"/>
      <c r="F95" s="160"/>
      <c r="G95" s="160"/>
      <c r="H95" s="172"/>
      <c r="I95" s="172"/>
      <c r="J95" s="172"/>
      <c r="K95" s="172"/>
    </row>
    <row r="96" spans="1:11" s="1" customFormat="1" ht="18.75" customHeight="1">
      <c r="A96" s="172"/>
      <c r="B96" s="254"/>
      <c r="C96" s="24">
        <v>6</v>
      </c>
      <c r="D96" s="45" t="s">
        <v>276</v>
      </c>
      <c r="E96" s="172"/>
      <c r="F96" s="160"/>
      <c r="G96" s="160"/>
      <c r="H96" s="172"/>
      <c r="I96" s="172"/>
      <c r="J96" s="172"/>
      <c r="K96" s="172"/>
    </row>
    <row r="97" spans="1:11" s="1" customFormat="1" ht="18.75" customHeight="1">
      <c r="A97" s="172"/>
      <c r="B97" s="254"/>
      <c r="C97" s="24">
        <v>7</v>
      </c>
      <c r="D97" s="50" t="s">
        <v>263</v>
      </c>
      <c r="E97" s="172"/>
      <c r="F97" s="160"/>
      <c r="G97" s="160"/>
      <c r="H97" s="172"/>
      <c r="I97" s="172"/>
      <c r="J97" s="172"/>
      <c r="K97" s="172"/>
    </row>
    <row r="98" spans="1:11" s="1" customFormat="1" ht="18.75" customHeight="1">
      <c r="A98" s="172"/>
      <c r="B98" s="254"/>
      <c r="C98" s="24">
        <v>8</v>
      </c>
      <c r="D98" s="52" t="s">
        <v>242</v>
      </c>
      <c r="E98" s="172"/>
      <c r="F98" s="160"/>
      <c r="G98" s="160"/>
      <c r="H98" s="172"/>
      <c r="I98" s="172"/>
      <c r="J98" s="172"/>
      <c r="K98" s="172"/>
    </row>
    <row r="99" spans="1:11" s="1" customFormat="1" ht="18.75" customHeight="1">
      <c r="A99" s="172"/>
      <c r="B99" s="254"/>
      <c r="C99" s="64">
        <v>9</v>
      </c>
      <c r="D99" s="46" t="s">
        <v>369</v>
      </c>
      <c r="E99" s="172"/>
      <c r="F99" s="160"/>
      <c r="G99" s="160"/>
      <c r="H99" s="172"/>
      <c r="I99" s="172"/>
      <c r="J99" s="172"/>
      <c r="K99" s="172"/>
    </row>
    <row r="100" spans="1:11" s="1" customFormat="1" ht="18.75" customHeight="1">
      <c r="A100" s="172"/>
      <c r="B100" s="242"/>
      <c r="C100" s="64">
        <v>10</v>
      </c>
      <c r="D100" s="33" t="s">
        <v>68</v>
      </c>
      <c r="E100" s="172"/>
      <c r="F100" s="163"/>
      <c r="G100" s="163"/>
      <c r="H100" s="172"/>
      <c r="I100" s="172"/>
      <c r="J100" s="172"/>
      <c r="K100" s="172"/>
    </row>
    <row r="101" spans="1:11" s="1" customFormat="1" ht="18.75" customHeight="1">
      <c r="A101" s="181">
        <v>18</v>
      </c>
      <c r="B101" s="207" t="s">
        <v>235</v>
      </c>
      <c r="C101" s="25">
        <v>1</v>
      </c>
      <c r="D101" s="32" t="s">
        <v>236</v>
      </c>
      <c r="E101" s="181">
        <v>4</v>
      </c>
      <c r="F101" s="155">
        <v>8</v>
      </c>
      <c r="G101" s="155">
        <f>E101*F101</f>
        <v>32</v>
      </c>
      <c r="H101" s="155">
        <v>1</v>
      </c>
      <c r="I101" s="155">
        <f>G101*H101</f>
        <v>32</v>
      </c>
      <c r="J101" s="155">
        <v>2</v>
      </c>
      <c r="K101" s="155">
        <f>I101*J101</f>
        <v>64</v>
      </c>
    </row>
    <row r="102" spans="1:11" s="1" customFormat="1" ht="18.75" customHeight="1">
      <c r="A102" s="182"/>
      <c r="B102" s="208"/>
      <c r="C102" s="25">
        <v>2</v>
      </c>
      <c r="D102" s="32" t="s">
        <v>237</v>
      </c>
      <c r="E102" s="182"/>
      <c r="F102" s="155"/>
      <c r="G102" s="155"/>
      <c r="H102" s="155"/>
      <c r="I102" s="155"/>
      <c r="J102" s="155"/>
      <c r="K102" s="155"/>
    </row>
    <row r="103" spans="1:11" s="1" customFormat="1" ht="18.75" customHeight="1">
      <c r="A103" s="182"/>
      <c r="B103" s="208"/>
      <c r="C103" s="65">
        <v>3</v>
      </c>
      <c r="D103" s="32" t="s">
        <v>277</v>
      </c>
      <c r="E103" s="182"/>
      <c r="F103" s="155"/>
      <c r="G103" s="155"/>
      <c r="H103" s="155"/>
      <c r="I103" s="155"/>
      <c r="J103" s="155"/>
      <c r="K103" s="155"/>
    </row>
    <row r="104" spans="1:11" s="1" customFormat="1" ht="18.75" customHeight="1">
      <c r="A104" s="182"/>
      <c r="B104" s="208"/>
      <c r="C104" s="65">
        <v>4</v>
      </c>
      <c r="D104" s="32" t="s">
        <v>278</v>
      </c>
      <c r="E104" s="182"/>
      <c r="F104" s="155"/>
      <c r="G104" s="155"/>
      <c r="H104" s="155"/>
      <c r="I104" s="155"/>
      <c r="J104" s="155"/>
      <c r="K104" s="155"/>
    </row>
    <row r="105" spans="1:11" s="1" customFormat="1" ht="18.75" customHeight="1">
      <c r="A105" s="182"/>
      <c r="B105" s="208"/>
      <c r="C105" s="65">
        <v>5</v>
      </c>
      <c r="D105" s="48" t="s">
        <v>369</v>
      </c>
      <c r="E105" s="182"/>
      <c r="F105" s="155"/>
      <c r="G105" s="155"/>
      <c r="H105" s="155"/>
      <c r="I105" s="155"/>
      <c r="J105" s="155"/>
      <c r="K105" s="155"/>
    </row>
    <row r="106" spans="1:11" s="1" customFormat="1" ht="18.75" customHeight="1">
      <c r="A106" s="183"/>
      <c r="B106" s="209"/>
      <c r="C106" s="65">
        <v>6</v>
      </c>
      <c r="D106" s="32" t="s">
        <v>68</v>
      </c>
      <c r="E106" s="183"/>
      <c r="F106" s="155"/>
      <c r="G106" s="155"/>
      <c r="H106" s="155"/>
      <c r="I106" s="155"/>
      <c r="J106" s="155"/>
      <c r="K106" s="155"/>
    </row>
    <row r="107" spans="1:11" s="1" customFormat="1" ht="18.75" customHeight="1">
      <c r="A107" s="159">
        <v>19</v>
      </c>
      <c r="B107" s="249" t="s">
        <v>284</v>
      </c>
      <c r="C107" s="24">
        <v>1</v>
      </c>
      <c r="D107" s="33" t="s">
        <v>236</v>
      </c>
      <c r="E107" s="159">
        <v>3</v>
      </c>
      <c r="F107" s="172">
        <v>8</v>
      </c>
      <c r="G107" s="172">
        <f>E107*F107</f>
        <v>24</v>
      </c>
      <c r="H107" s="172">
        <v>1</v>
      </c>
      <c r="I107" s="172">
        <f>G107*H107</f>
        <v>24</v>
      </c>
      <c r="J107" s="172">
        <v>6</v>
      </c>
      <c r="K107" s="172">
        <f>I107*J107</f>
        <v>144</v>
      </c>
    </row>
    <row r="108" spans="1:11" s="1" customFormat="1" ht="18.75" customHeight="1">
      <c r="A108" s="160"/>
      <c r="B108" s="254"/>
      <c r="C108" s="24">
        <v>2</v>
      </c>
      <c r="D108" s="33" t="s">
        <v>283</v>
      </c>
      <c r="E108" s="160"/>
      <c r="F108" s="172"/>
      <c r="G108" s="172"/>
      <c r="H108" s="172"/>
      <c r="I108" s="172"/>
      <c r="J108" s="172"/>
      <c r="K108" s="172"/>
    </row>
    <row r="109" spans="1:11" s="1" customFormat="1" ht="18.75" customHeight="1">
      <c r="A109" s="160"/>
      <c r="B109" s="254"/>
      <c r="C109" s="64">
        <v>3</v>
      </c>
      <c r="D109" s="33" t="s">
        <v>278</v>
      </c>
      <c r="E109" s="160"/>
      <c r="F109" s="172"/>
      <c r="G109" s="172"/>
      <c r="H109" s="172"/>
      <c r="I109" s="172"/>
      <c r="J109" s="172"/>
      <c r="K109" s="172"/>
    </row>
    <row r="110" spans="1:11" s="1" customFormat="1" ht="18.75" customHeight="1">
      <c r="A110" s="160"/>
      <c r="B110" s="254"/>
      <c r="C110" s="64">
        <v>4</v>
      </c>
      <c r="D110" s="46" t="s">
        <v>369</v>
      </c>
      <c r="E110" s="160"/>
      <c r="F110" s="172"/>
      <c r="G110" s="172"/>
      <c r="H110" s="172"/>
      <c r="I110" s="172"/>
      <c r="J110" s="172"/>
      <c r="K110" s="172"/>
    </row>
    <row r="111" spans="1:11" s="1" customFormat="1" ht="18.75" customHeight="1">
      <c r="A111" s="163"/>
      <c r="B111" s="242"/>
      <c r="C111" s="64">
        <v>5</v>
      </c>
      <c r="D111" s="33" t="s">
        <v>68</v>
      </c>
      <c r="E111" s="163"/>
      <c r="F111" s="172"/>
      <c r="G111" s="172"/>
      <c r="H111" s="172"/>
      <c r="I111" s="172"/>
      <c r="J111" s="172"/>
      <c r="K111" s="172"/>
    </row>
    <row r="112" spans="1:11" s="1" customFormat="1" ht="18.75" customHeight="1">
      <c r="A112" s="181">
        <v>20</v>
      </c>
      <c r="B112" s="207" t="s">
        <v>285</v>
      </c>
      <c r="C112" s="25">
        <v>1</v>
      </c>
      <c r="D112" s="32" t="s">
        <v>286</v>
      </c>
      <c r="E112" s="181">
        <v>3</v>
      </c>
      <c r="F112" s="181">
        <v>16</v>
      </c>
      <c r="G112" s="155">
        <f>E112*F112</f>
        <v>48</v>
      </c>
      <c r="H112" s="155">
        <v>1</v>
      </c>
      <c r="I112" s="155">
        <f>G112*H112</f>
        <v>48</v>
      </c>
      <c r="J112" s="155">
        <v>2</v>
      </c>
      <c r="K112" s="155">
        <f>I112*J112</f>
        <v>96</v>
      </c>
    </row>
    <row r="113" spans="1:11" s="1" customFormat="1" ht="18.75" customHeight="1">
      <c r="A113" s="182"/>
      <c r="B113" s="208"/>
      <c r="C113" s="25">
        <v>2</v>
      </c>
      <c r="D113" s="32" t="s">
        <v>283</v>
      </c>
      <c r="E113" s="182"/>
      <c r="F113" s="182"/>
      <c r="G113" s="155"/>
      <c r="H113" s="155"/>
      <c r="I113" s="155"/>
      <c r="J113" s="155"/>
      <c r="K113" s="155"/>
    </row>
    <row r="114" spans="1:11" s="1" customFormat="1" ht="18.75" customHeight="1">
      <c r="A114" s="182"/>
      <c r="B114" s="208"/>
      <c r="C114" s="65">
        <v>3</v>
      </c>
      <c r="D114" s="32" t="s">
        <v>287</v>
      </c>
      <c r="E114" s="182"/>
      <c r="F114" s="182"/>
      <c r="G114" s="155"/>
      <c r="H114" s="155"/>
      <c r="I114" s="155"/>
      <c r="J114" s="155"/>
      <c r="K114" s="155"/>
    </row>
    <row r="115" spans="1:11" s="1" customFormat="1" ht="18.75" customHeight="1" thickBot="1">
      <c r="A115" s="22"/>
      <c r="B115" s="23"/>
      <c r="C115" s="65">
        <v>4</v>
      </c>
      <c r="D115" s="48" t="s">
        <v>369</v>
      </c>
      <c r="E115" s="182"/>
      <c r="F115" s="182"/>
      <c r="G115" s="181"/>
      <c r="H115" s="181"/>
      <c r="I115" s="181"/>
      <c r="J115" s="181"/>
      <c r="K115" s="181"/>
    </row>
    <row r="116" spans="1:11" s="14" customFormat="1" ht="18.75" customHeight="1">
      <c r="A116" s="172">
        <v>21</v>
      </c>
      <c r="B116" s="255" t="s">
        <v>43</v>
      </c>
      <c r="C116" s="53">
        <v>1</v>
      </c>
      <c r="D116" s="54" t="s">
        <v>21</v>
      </c>
      <c r="E116" s="261">
        <v>4</v>
      </c>
      <c r="F116" s="263">
        <v>2</v>
      </c>
      <c r="G116" s="265">
        <f>E116*F116</f>
        <v>8</v>
      </c>
      <c r="H116" s="267">
        <v>1</v>
      </c>
      <c r="I116" s="267">
        <f>G116*H116</f>
        <v>8</v>
      </c>
      <c r="J116" s="267">
        <v>1</v>
      </c>
      <c r="K116" s="267">
        <f>I116*J116</f>
        <v>8</v>
      </c>
    </row>
    <row r="117" spans="1:11" s="14" customFormat="1" ht="18.75" customHeight="1" thickBot="1">
      <c r="A117" s="172"/>
      <c r="B117" s="256"/>
      <c r="C117" s="55">
        <v>2</v>
      </c>
      <c r="D117" s="56" t="s">
        <v>22</v>
      </c>
      <c r="E117" s="262"/>
      <c r="F117" s="264"/>
      <c r="G117" s="266"/>
      <c r="H117" s="268"/>
      <c r="I117" s="268"/>
      <c r="J117" s="268"/>
      <c r="K117" s="268"/>
    </row>
    <row r="118" spans="1:11" s="14" customFormat="1" ht="18.75" customHeight="1">
      <c r="A118" s="172"/>
      <c r="B118" s="256"/>
      <c r="C118" s="53">
        <v>3</v>
      </c>
      <c r="D118" s="54" t="s">
        <v>23</v>
      </c>
      <c r="E118" s="269">
        <v>4</v>
      </c>
      <c r="F118" s="263">
        <v>6</v>
      </c>
      <c r="G118" s="263">
        <f>E118*F118</f>
        <v>24</v>
      </c>
      <c r="H118" s="258">
        <v>1</v>
      </c>
      <c r="I118" s="258">
        <f>G118*H118</f>
        <v>24</v>
      </c>
      <c r="J118" s="258">
        <v>1</v>
      </c>
      <c r="K118" s="258">
        <f>I118*J118</f>
        <v>24</v>
      </c>
    </row>
    <row r="119" spans="1:11" s="14" customFormat="1" ht="18.75" customHeight="1">
      <c r="A119" s="172"/>
      <c r="B119" s="256"/>
      <c r="C119" s="58">
        <v>5</v>
      </c>
      <c r="D119" s="15" t="s">
        <v>24</v>
      </c>
      <c r="E119" s="220"/>
      <c r="F119" s="271"/>
      <c r="G119" s="271"/>
      <c r="H119" s="259"/>
      <c r="I119" s="259"/>
      <c r="J119" s="259"/>
      <c r="K119" s="259"/>
    </row>
    <row r="120" spans="1:11" s="14" customFormat="1" ht="18.75" customHeight="1" thickBot="1">
      <c r="A120" s="172"/>
      <c r="B120" s="256"/>
      <c r="C120" s="55">
        <v>6</v>
      </c>
      <c r="D120" s="56" t="s">
        <v>25</v>
      </c>
      <c r="E120" s="270"/>
      <c r="F120" s="264"/>
      <c r="G120" s="264"/>
      <c r="H120" s="260"/>
      <c r="I120" s="260"/>
      <c r="J120" s="260"/>
      <c r="K120" s="260"/>
    </row>
    <row r="121" spans="1:11" s="14" customFormat="1" ht="18.75" customHeight="1">
      <c r="A121" s="172"/>
      <c r="B121" s="256"/>
      <c r="C121" s="53">
        <v>7</v>
      </c>
      <c r="D121" s="54" t="s">
        <v>26</v>
      </c>
      <c r="E121" s="261">
        <v>4</v>
      </c>
      <c r="F121" s="263">
        <v>6</v>
      </c>
      <c r="G121" s="263">
        <f>E121*F121</f>
        <v>24</v>
      </c>
      <c r="H121" s="258">
        <v>1</v>
      </c>
      <c r="I121" s="258">
        <f>G121*H121</f>
        <v>24</v>
      </c>
      <c r="J121" s="258">
        <v>1</v>
      </c>
      <c r="K121" s="258">
        <f>I121*J121</f>
        <v>24</v>
      </c>
    </row>
    <row r="122" spans="1:11" s="14" customFormat="1" ht="18.75" customHeight="1">
      <c r="A122" s="172"/>
      <c r="B122" s="256"/>
      <c r="C122" s="58">
        <v>9</v>
      </c>
      <c r="D122" s="15" t="s">
        <v>27</v>
      </c>
      <c r="E122" s="277"/>
      <c r="F122" s="271"/>
      <c r="G122" s="271"/>
      <c r="H122" s="259"/>
      <c r="I122" s="259"/>
      <c r="J122" s="259"/>
      <c r="K122" s="259"/>
    </row>
    <row r="123" spans="1:11" s="14" customFormat="1" ht="18.75" customHeight="1" thickBot="1">
      <c r="A123" s="172"/>
      <c r="B123" s="256"/>
      <c r="C123" s="55">
        <v>10</v>
      </c>
      <c r="D123" s="56" t="s">
        <v>28</v>
      </c>
      <c r="E123" s="262"/>
      <c r="F123" s="264"/>
      <c r="G123" s="264"/>
      <c r="H123" s="260"/>
      <c r="I123" s="260"/>
      <c r="J123" s="260"/>
      <c r="K123" s="260"/>
    </row>
    <row r="124" spans="1:11" s="14" customFormat="1" ht="18.75" customHeight="1">
      <c r="A124" s="172"/>
      <c r="B124" s="256"/>
      <c r="C124" s="53">
        <v>11</v>
      </c>
      <c r="D124" s="54" t="s">
        <v>29</v>
      </c>
      <c r="E124" s="261">
        <v>4</v>
      </c>
      <c r="F124" s="263">
        <v>16</v>
      </c>
      <c r="G124" s="263">
        <f>E124*F124</f>
        <v>64</v>
      </c>
      <c r="H124" s="258">
        <v>1</v>
      </c>
      <c r="I124" s="258">
        <f>G124*H124</f>
        <v>64</v>
      </c>
      <c r="J124" s="258">
        <v>1</v>
      </c>
      <c r="K124" s="258">
        <f>J124</f>
        <v>1</v>
      </c>
    </row>
    <row r="125" spans="1:11" s="14" customFormat="1" ht="18.75" customHeight="1">
      <c r="A125" s="172"/>
      <c r="B125" s="256"/>
      <c r="C125" s="58">
        <v>12</v>
      </c>
      <c r="D125" s="15" t="s">
        <v>42</v>
      </c>
      <c r="E125" s="277"/>
      <c r="F125" s="271"/>
      <c r="G125" s="271"/>
      <c r="H125" s="259"/>
      <c r="I125" s="259"/>
      <c r="J125" s="259"/>
      <c r="K125" s="259"/>
    </row>
    <row r="126" spans="1:11" s="14" customFormat="1" ht="18.75" customHeight="1" thickBot="1">
      <c r="A126" s="172"/>
      <c r="B126" s="256"/>
      <c r="C126" s="55">
        <v>13</v>
      </c>
      <c r="D126" s="56" t="s">
        <v>30</v>
      </c>
      <c r="E126" s="262"/>
      <c r="F126" s="264"/>
      <c r="G126" s="264"/>
      <c r="H126" s="260"/>
      <c r="I126" s="260"/>
      <c r="J126" s="260"/>
      <c r="K126" s="260"/>
    </row>
    <row r="127" spans="1:11" s="14" customFormat="1" ht="18.75" customHeight="1" thickBot="1">
      <c r="A127" s="172"/>
      <c r="B127" s="256"/>
      <c r="C127" s="61">
        <v>14</v>
      </c>
      <c r="D127" s="62" t="s">
        <v>31</v>
      </c>
      <c r="E127" s="57">
        <v>3</v>
      </c>
      <c r="F127" s="59">
        <v>16</v>
      </c>
      <c r="G127" s="63">
        <f>E127*F127</f>
        <v>48</v>
      </c>
      <c r="H127" s="60">
        <v>1</v>
      </c>
      <c r="I127" s="60">
        <f>G127*H127</f>
        <v>48</v>
      </c>
      <c r="J127" s="60">
        <v>1</v>
      </c>
      <c r="K127" s="60">
        <f>I127*J127</f>
        <v>48</v>
      </c>
    </row>
    <row r="128" spans="1:11" s="14" customFormat="1" ht="18.75" customHeight="1">
      <c r="A128" s="172"/>
      <c r="B128" s="256"/>
      <c r="C128" s="53">
        <v>15</v>
      </c>
      <c r="D128" s="54" t="s">
        <v>32</v>
      </c>
      <c r="E128" s="261">
        <v>4</v>
      </c>
      <c r="F128" s="272">
        <v>16</v>
      </c>
      <c r="G128" s="274">
        <f>E128*F128</f>
        <v>64</v>
      </c>
      <c r="H128" s="267">
        <v>1</v>
      </c>
      <c r="I128" s="267">
        <f>G128*H128</f>
        <v>64</v>
      </c>
      <c r="J128" s="267">
        <v>1</v>
      </c>
      <c r="K128" s="267">
        <f>I128*J128</f>
        <v>64</v>
      </c>
    </row>
    <row r="129" spans="1:11" s="14" customFormat="1" ht="18.75" customHeight="1">
      <c r="A129" s="172"/>
      <c r="B129" s="256"/>
      <c r="C129" s="58">
        <v>16</v>
      </c>
      <c r="D129" s="15" t="s">
        <v>33</v>
      </c>
      <c r="E129" s="277"/>
      <c r="F129" s="226"/>
      <c r="G129" s="160"/>
      <c r="H129" s="276"/>
      <c r="I129" s="276"/>
      <c r="J129" s="276"/>
      <c r="K129" s="276"/>
    </row>
    <row r="130" spans="1:11" s="14" customFormat="1" ht="18.75" customHeight="1">
      <c r="A130" s="172"/>
      <c r="B130" s="256"/>
      <c r="C130" s="58">
        <v>17</v>
      </c>
      <c r="D130" s="15" t="s">
        <v>34</v>
      </c>
      <c r="E130" s="277"/>
      <c r="F130" s="226"/>
      <c r="G130" s="160"/>
      <c r="H130" s="276"/>
      <c r="I130" s="276"/>
      <c r="J130" s="276"/>
      <c r="K130" s="276"/>
    </row>
    <row r="131" spans="1:11" s="14" customFormat="1" ht="18.75" customHeight="1" thickBot="1">
      <c r="A131" s="172"/>
      <c r="B131" s="256"/>
      <c r="C131" s="55">
        <v>18</v>
      </c>
      <c r="D131" s="56" t="s">
        <v>35</v>
      </c>
      <c r="E131" s="262"/>
      <c r="F131" s="273"/>
      <c r="G131" s="275"/>
      <c r="H131" s="268"/>
      <c r="I131" s="268"/>
      <c r="J131" s="268"/>
      <c r="K131" s="268"/>
    </row>
    <row r="132" spans="1:11" s="14" customFormat="1" ht="18.75" customHeight="1">
      <c r="A132" s="172"/>
      <c r="B132" s="256"/>
      <c r="C132" s="53">
        <v>19</v>
      </c>
      <c r="D132" s="54" t="s">
        <v>36</v>
      </c>
      <c r="E132" s="261">
        <v>4</v>
      </c>
      <c r="F132" s="272">
        <v>16</v>
      </c>
      <c r="G132" s="274">
        <f>E132*F132</f>
        <v>64</v>
      </c>
      <c r="H132" s="267">
        <v>1</v>
      </c>
      <c r="I132" s="267">
        <f>G132*H132</f>
        <v>64</v>
      </c>
      <c r="J132" s="267">
        <v>1</v>
      </c>
      <c r="K132" s="267">
        <f>I132*J132</f>
        <v>64</v>
      </c>
    </row>
    <row r="133" spans="1:11" s="14" customFormat="1" ht="18.75" customHeight="1">
      <c r="A133" s="172"/>
      <c r="B133" s="256"/>
      <c r="C133" s="58">
        <v>20</v>
      </c>
      <c r="D133" s="15" t="s">
        <v>37</v>
      </c>
      <c r="E133" s="277"/>
      <c r="F133" s="226"/>
      <c r="G133" s="160"/>
      <c r="H133" s="276"/>
      <c r="I133" s="276"/>
      <c r="J133" s="276"/>
      <c r="K133" s="276"/>
    </row>
    <row r="134" spans="1:11" s="14" customFormat="1" ht="18.75" customHeight="1">
      <c r="A134" s="172"/>
      <c r="B134" s="256"/>
      <c r="C134" s="58">
        <v>21</v>
      </c>
      <c r="D134" s="15" t="s">
        <v>38</v>
      </c>
      <c r="E134" s="277"/>
      <c r="F134" s="226"/>
      <c r="G134" s="160"/>
      <c r="H134" s="276"/>
      <c r="I134" s="276"/>
      <c r="J134" s="276"/>
      <c r="K134" s="276"/>
    </row>
    <row r="135" spans="1:11" s="14" customFormat="1" ht="18.75" customHeight="1" thickBot="1">
      <c r="A135" s="172"/>
      <c r="B135" s="256"/>
      <c r="C135" s="55">
        <v>22</v>
      </c>
      <c r="D135" s="56" t="s">
        <v>39</v>
      </c>
      <c r="E135" s="262"/>
      <c r="F135" s="273"/>
      <c r="G135" s="275"/>
      <c r="H135" s="268"/>
      <c r="I135" s="268"/>
      <c r="J135" s="268"/>
      <c r="K135" s="268"/>
    </row>
    <row r="136" spans="1:11" s="14" customFormat="1" ht="18.75" customHeight="1">
      <c r="A136" s="172"/>
      <c r="B136" s="256"/>
      <c r="C136" s="53">
        <v>23</v>
      </c>
      <c r="D136" s="54" t="s">
        <v>40</v>
      </c>
      <c r="E136" s="261">
        <v>4</v>
      </c>
      <c r="F136" s="263">
        <v>8</v>
      </c>
      <c r="G136" s="263">
        <f>E136*F136</f>
        <v>32</v>
      </c>
      <c r="H136" s="258">
        <v>1</v>
      </c>
      <c r="I136" s="258">
        <f>G136*H136</f>
        <v>32</v>
      </c>
      <c r="J136" s="258">
        <v>1</v>
      </c>
      <c r="K136" s="258">
        <f>I136*J136</f>
        <v>32</v>
      </c>
    </row>
    <row r="137" spans="1:11" s="14" customFormat="1" ht="18.75" customHeight="1" thickBot="1">
      <c r="A137" s="172"/>
      <c r="B137" s="256"/>
      <c r="C137" s="58">
        <v>24</v>
      </c>
      <c r="D137" s="15" t="s">
        <v>41</v>
      </c>
      <c r="E137" s="277"/>
      <c r="F137" s="271"/>
      <c r="G137" s="271"/>
      <c r="H137" s="259"/>
      <c r="I137" s="259"/>
      <c r="J137" s="259"/>
      <c r="K137" s="259"/>
    </row>
    <row r="138" spans="1:11" s="14" customFormat="1" ht="18.75" customHeight="1">
      <c r="A138" s="172"/>
      <c r="B138" s="256"/>
      <c r="C138" s="53">
        <v>25</v>
      </c>
      <c r="D138" s="46" t="s">
        <v>369</v>
      </c>
      <c r="E138" s="219"/>
      <c r="F138" s="225"/>
      <c r="G138" s="225"/>
      <c r="H138" s="278"/>
      <c r="I138" s="278"/>
      <c r="J138" s="278"/>
      <c r="K138" s="278"/>
    </row>
    <row r="139" spans="1:11" s="14" customFormat="1" ht="18.75" customHeight="1" thickBot="1">
      <c r="A139" s="172"/>
      <c r="B139" s="257"/>
      <c r="C139" s="58">
        <v>26</v>
      </c>
      <c r="D139" s="56" t="s">
        <v>68</v>
      </c>
      <c r="E139" s="262"/>
      <c r="F139" s="264"/>
      <c r="G139" s="264"/>
      <c r="H139" s="260"/>
      <c r="I139" s="260"/>
      <c r="J139" s="260"/>
      <c r="K139" s="260"/>
    </row>
    <row r="140" spans="1:11" ht="33.75" customHeight="1" thickBot="1">
      <c r="A140" s="251" t="s">
        <v>295</v>
      </c>
      <c r="B140" s="251"/>
      <c r="C140" s="251"/>
      <c r="D140" s="251"/>
      <c r="E140" s="251"/>
      <c r="F140" s="251"/>
      <c r="G140" s="251"/>
      <c r="H140" s="279"/>
      <c r="I140" s="121">
        <f>I4+I9+I14+I19+I24+I28+I33+I37+I42+I45+I47+I51+I55+I61+I71+I81+I91+I101+I107+I112+I116+I118+I121+I124+I127+I128+I132+I136</f>
        <v>1314.5</v>
      </c>
      <c r="K140" s="123">
        <f>K4+K9+K14+K19+K24+K28+K33+K37+K42+K45+K47+K51+K55+K61+K71+K81+K91+K101+K107+K112+K116+K118+K121+K124+K127+K128+K132+K136</f>
        <v>2094</v>
      </c>
    </row>
  </sheetData>
  <sheetProtection/>
  <autoFilter ref="A3:K3"/>
  <mergeCells count="233">
    <mergeCell ref="K132:K135"/>
    <mergeCell ref="K136:K139"/>
    <mergeCell ref="K112:K115"/>
    <mergeCell ref="K116:K117"/>
    <mergeCell ref="K118:K120"/>
    <mergeCell ref="K121:K123"/>
    <mergeCell ref="K124:K126"/>
    <mergeCell ref="K128:K131"/>
    <mergeCell ref="K61:K70"/>
    <mergeCell ref="K71:K80"/>
    <mergeCell ref="K81:K90"/>
    <mergeCell ref="K91:K100"/>
    <mergeCell ref="K101:K106"/>
    <mergeCell ref="K107:K111"/>
    <mergeCell ref="K37:K41"/>
    <mergeCell ref="K42:K44"/>
    <mergeCell ref="K45:K46"/>
    <mergeCell ref="K47:K50"/>
    <mergeCell ref="K51:K54"/>
    <mergeCell ref="K55:K60"/>
    <mergeCell ref="J128:J131"/>
    <mergeCell ref="J132:J135"/>
    <mergeCell ref="J136:J139"/>
    <mergeCell ref="K4:K8"/>
    <mergeCell ref="K9:K13"/>
    <mergeCell ref="K14:K18"/>
    <mergeCell ref="K19:K23"/>
    <mergeCell ref="K24:K27"/>
    <mergeCell ref="K28:K32"/>
    <mergeCell ref="K33:K36"/>
    <mergeCell ref="J107:J111"/>
    <mergeCell ref="J112:J115"/>
    <mergeCell ref="J116:J117"/>
    <mergeCell ref="J118:J120"/>
    <mergeCell ref="J121:J123"/>
    <mergeCell ref="J124:J126"/>
    <mergeCell ref="J55:J60"/>
    <mergeCell ref="J61:J70"/>
    <mergeCell ref="J71:J80"/>
    <mergeCell ref="J81:J90"/>
    <mergeCell ref="J91:J100"/>
    <mergeCell ref="J101:J106"/>
    <mergeCell ref="J33:J36"/>
    <mergeCell ref="J37:J41"/>
    <mergeCell ref="J42:J44"/>
    <mergeCell ref="J45:J46"/>
    <mergeCell ref="J47:J50"/>
    <mergeCell ref="J51:J54"/>
    <mergeCell ref="J4:J8"/>
    <mergeCell ref="J9:J13"/>
    <mergeCell ref="J14:J18"/>
    <mergeCell ref="J19:J23"/>
    <mergeCell ref="J24:J27"/>
    <mergeCell ref="J28:J32"/>
    <mergeCell ref="I128:I131"/>
    <mergeCell ref="I132:I135"/>
    <mergeCell ref="I136:I139"/>
    <mergeCell ref="I107:I111"/>
    <mergeCell ref="I112:I115"/>
    <mergeCell ref="I116:I117"/>
    <mergeCell ref="I118:I120"/>
    <mergeCell ref="I121:I123"/>
    <mergeCell ref="I124:I126"/>
    <mergeCell ref="I55:I60"/>
    <mergeCell ref="I61:I70"/>
    <mergeCell ref="I71:I80"/>
    <mergeCell ref="I81:I90"/>
    <mergeCell ref="I91:I100"/>
    <mergeCell ref="I101:I106"/>
    <mergeCell ref="I33:I36"/>
    <mergeCell ref="I37:I41"/>
    <mergeCell ref="I42:I44"/>
    <mergeCell ref="I45:I46"/>
    <mergeCell ref="I47:I50"/>
    <mergeCell ref="I51:I54"/>
    <mergeCell ref="I4:I8"/>
    <mergeCell ref="I9:I13"/>
    <mergeCell ref="I14:I18"/>
    <mergeCell ref="I19:I23"/>
    <mergeCell ref="I24:I27"/>
    <mergeCell ref="I28:I32"/>
    <mergeCell ref="E136:E139"/>
    <mergeCell ref="F136:F139"/>
    <mergeCell ref="G136:G139"/>
    <mergeCell ref="H136:H139"/>
    <mergeCell ref="A140:H140"/>
    <mergeCell ref="E128:E131"/>
    <mergeCell ref="F128:F131"/>
    <mergeCell ref="G128:G131"/>
    <mergeCell ref="H128:H131"/>
    <mergeCell ref="E132:E135"/>
    <mergeCell ref="F132:F135"/>
    <mergeCell ref="G132:G135"/>
    <mergeCell ref="H132:H135"/>
    <mergeCell ref="E121:E123"/>
    <mergeCell ref="F121:F123"/>
    <mergeCell ref="G121:G123"/>
    <mergeCell ref="H121:H123"/>
    <mergeCell ref="E124:E126"/>
    <mergeCell ref="F124:F126"/>
    <mergeCell ref="G124:G126"/>
    <mergeCell ref="H124:H126"/>
    <mergeCell ref="E116:E117"/>
    <mergeCell ref="F116:F117"/>
    <mergeCell ref="G116:G117"/>
    <mergeCell ref="H116:H117"/>
    <mergeCell ref="E118:E120"/>
    <mergeCell ref="F118:F120"/>
    <mergeCell ref="G118:G120"/>
    <mergeCell ref="H118:H120"/>
    <mergeCell ref="E45:E46"/>
    <mergeCell ref="F45:F46"/>
    <mergeCell ref="G45:G46"/>
    <mergeCell ref="H45:H46"/>
    <mergeCell ref="H112:H115"/>
    <mergeCell ref="G112:G115"/>
    <mergeCell ref="F112:F115"/>
    <mergeCell ref="E112:E115"/>
    <mergeCell ref="G107:G111"/>
    <mergeCell ref="H107:H111"/>
    <mergeCell ref="A112:A114"/>
    <mergeCell ref="B112:B114"/>
    <mergeCell ref="A37:A41"/>
    <mergeCell ref="B37:B41"/>
    <mergeCell ref="A107:A111"/>
    <mergeCell ref="B107:B111"/>
    <mergeCell ref="A51:A54"/>
    <mergeCell ref="B51:B54"/>
    <mergeCell ref="E107:E111"/>
    <mergeCell ref="F107:F111"/>
    <mergeCell ref="B42:B44"/>
    <mergeCell ref="A42:A44"/>
    <mergeCell ref="B45:B46"/>
    <mergeCell ref="A45:A46"/>
    <mergeCell ref="E101:E106"/>
    <mergeCell ref="F101:F106"/>
    <mergeCell ref="A81:A90"/>
    <mergeCell ref="B81:B90"/>
    <mergeCell ref="E37:E41"/>
    <mergeCell ref="F37:F41"/>
    <mergeCell ref="G37:G41"/>
    <mergeCell ref="H37:H41"/>
    <mergeCell ref="E42:E44"/>
    <mergeCell ref="F42:F44"/>
    <mergeCell ref="G42:G44"/>
    <mergeCell ref="H42:H44"/>
    <mergeCell ref="B28:B32"/>
    <mergeCell ref="E28:E32"/>
    <mergeCell ref="F28:F32"/>
    <mergeCell ref="G28:G32"/>
    <mergeCell ref="H28:H32"/>
    <mergeCell ref="A28:A32"/>
    <mergeCell ref="G101:G106"/>
    <mergeCell ref="H101:H106"/>
    <mergeCell ref="B101:B106"/>
    <mergeCell ref="A101:A106"/>
    <mergeCell ref="A91:A100"/>
    <mergeCell ref="B91:B100"/>
    <mergeCell ref="E91:E100"/>
    <mergeCell ref="F91:F100"/>
    <mergeCell ref="G91:G100"/>
    <mergeCell ref="H91:H100"/>
    <mergeCell ref="E81:E90"/>
    <mergeCell ref="F81:F90"/>
    <mergeCell ref="G81:G90"/>
    <mergeCell ref="H81:H90"/>
    <mergeCell ref="A71:A80"/>
    <mergeCell ref="B71:B80"/>
    <mergeCell ref="E71:E80"/>
    <mergeCell ref="F71:F80"/>
    <mergeCell ref="G71:G80"/>
    <mergeCell ref="H71:H80"/>
    <mergeCell ref="E55:E60"/>
    <mergeCell ref="A55:A60"/>
    <mergeCell ref="B55:B60"/>
    <mergeCell ref="E61:E70"/>
    <mergeCell ref="B61:B70"/>
    <mergeCell ref="A61:A70"/>
    <mergeCell ref="H55:H60"/>
    <mergeCell ref="G55:G60"/>
    <mergeCell ref="F55:F60"/>
    <mergeCell ref="F61:F70"/>
    <mergeCell ref="G61:G70"/>
    <mergeCell ref="H61:H70"/>
    <mergeCell ref="E51:E54"/>
    <mergeCell ref="F51:F54"/>
    <mergeCell ref="G51:G54"/>
    <mergeCell ref="H51:H54"/>
    <mergeCell ref="A47:A50"/>
    <mergeCell ref="B47:B50"/>
    <mergeCell ref="E47:E50"/>
    <mergeCell ref="F47:F50"/>
    <mergeCell ref="G47:G50"/>
    <mergeCell ref="H47:H50"/>
    <mergeCell ref="A33:A36"/>
    <mergeCell ref="B33:B36"/>
    <mergeCell ref="E33:E36"/>
    <mergeCell ref="F33:F36"/>
    <mergeCell ref="G33:G36"/>
    <mergeCell ref="H33:H36"/>
    <mergeCell ref="F19:F23"/>
    <mergeCell ref="G19:G23"/>
    <mergeCell ref="H19:H23"/>
    <mergeCell ref="A24:A27"/>
    <mergeCell ref="B24:B27"/>
    <mergeCell ref="E24:E27"/>
    <mergeCell ref="F24:F27"/>
    <mergeCell ref="G24:G27"/>
    <mergeCell ref="H24:H27"/>
    <mergeCell ref="H9:H13"/>
    <mergeCell ref="E14:E18"/>
    <mergeCell ref="F14:F18"/>
    <mergeCell ref="G14:G18"/>
    <mergeCell ref="H14:H18"/>
    <mergeCell ref="B14:B18"/>
    <mergeCell ref="G9:G13"/>
    <mergeCell ref="A116:A139"/>
    <mergeCell ref="B116:B139"/>
    <mergeCell ref="A9:A13"/>
    <mergeCell ref="B9:B13"/>
    <mergeCell ref="E9:E13"/>
    <mergeCell ref="F9:F13"/>
    <mergeCell ref="A14:A18"/>
    <mergeCell ref="A19:A23"/>
    <mergeCell ref="B19:B23"/>
    <mergeCell ref="E19:E23"/>
    <mergeCell ref="A1:H1"/>
    <mergeCell ref="B4:B8"/>
    <mergeCell ref="A4:A8"/>
    <mergeCell ref="E4:E8"/>
    <mergeCell ref="F4:F8"/>
    <mergeCell ref="G4:G8"/>
    <mergeCell ref="H4:H8"/>
  </mergeCells>
  <conditionalFormatting sqref="F116">
    <cfRule type="cellIs" priority="1" dxfId="1" operator="equal" stopIfTrue="1">
      <formula>"x"</formula>
    </cfRule>
    <cfRule type="cellIs" priority="2" dxfId="10" operator="equal" stopIfTrue="1">
      <formula>"p"</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68"/>
  <sheetViews>
    <sheetView zoomScale="98" zoomScaleNormal="98" zoomScalePageLayoutView="0" workbookViewId="0" topLeftCell="A43">
      <selection activeCell="K13" sqref="K13:K17"/>
    </sheetView>
  </sheetViews>
  <sheetFormatPr defaultColWidth="9.140625" defaultRowHeight="12.75"/>
  <cols>
    <col min="1" max="1" width="6.00390625" style="1" bestFit="1" customWidth="1"/>
    <col min="2" max="2" width="51.28125" style="1" customWidth="1"/>
    <col min="3" max="3" width="10.8515625" style="1" bestFit="1" customWidth="1"/>
    <col min="4" max="4" width="87.00390625" style="2" customWidth="1"/>
    <col min="5" max="5" width="11.57421875" style="1" customWidth="1"/>
    <col min="6" max="7" width="9.140625" style="1" customWidth="1"/>
    <col min="8" max="8" width="10.7109375" style="1" customWidth="1"/>
    <col min="9" max="9" width="14.28125" style="1" customWidth="1"/>
    <col min="10" max="10" width="10.7109375" style="1" customWidth="1"/>
    <col min="11" max="16384" width="9.140625" style="1" customWidth="1"/>
  </cols>
  <sheetData>
    <row r="1" spans="1:9" ht="12.75">
      <c r="A1" s="250" t="s">
        <v>525</v>
      </c>
      <c r="B1" s="250"/>
      <c r="C1" s="250"/>
      <c r="D1" s="250"/>
      <c r="E1" s="250"/>
      <c r="F1" s="250"/>
      <c r="G1" s="250"/>
      <c r="H1" s="250"/>
      <c r="I1" s="250"/>
    </row>
    <row r="3" spans="1:11" ht="38.25">
      <c r="A3" s="73" t="s">
        <v>3</v>
      </c>
      <c r="B3" s="76" t="s">
        <v>0</v>
      </c>
      <c r="C3" s="73" t="s">
        <v>4</v>
      </c>
      <c r="D3" s="73" t="s">
        <v>1</v>
      </c>
      <c r="E3" s="73" t="s">
        <v>2</v>
      </c>
      <c r="F3" s="73" t="s">
        <v>70</v>
      </c>
      <c r="G3" s="73" t="s">
        <v>97</v>
      </c>
      <c r="H3" s="73" t="s">
        <v>597</v>
      </c>
      <c r="I3" s="73" t="s">
        <v>526</v>
      </c>
      <c r="J3" s="73" t="s">
        <v>5</v>
      </c>
      <c r="K3" s="77" t="s">
        <v>216</v>
      </c>
    </row>
    <row r="4" spans="1:11" ht="19.5" customHeight="1">
      <c r="A4" s="228">
        <v>1</v>
      </c>
      <c r="B4" s="231" t="s">
        <v>367</v>
      </c>
      <c r="C4" s="3">
        <v>1</v>
      </c>
      <c r="D4" s="43" t="s">
        <v>368</v>
      </c>
      <c r="E4" s="228">
        <v>5</v>
      </c>
      <c r="F4" s="228">
        <v>9</v>
      </c>
      <c r="G4" s="228">
        <f>E4*F4</f>
        <v>45</v>
      </c>
      <c r="H4" s="228">
        <v>1</v>
      </c>
      <c r="I4" s="228">
        <f>G4*H4</f>
        <v>45</v>
      </c>
      <c r="J4" s="149">
        <v>9</v>
      </c>
      <c r="K4" s="149">
        <f>I4*J4</f>
        <v>405</v>
      </c>
    </row>
    <row r="5" spans="1:11" ht="19.5" customHeight="1">
      <c r="A5" s="229"/>
      <c r="B5" s="232"/>
      <c r="C5" s="3">
        <v>2</v>
      </c>
      <c r="D5" s="43" t="s">
        <v>15</v>
      </c>
      <c r="E5" s="229"/>
      <c r="F5" s="229"/>
      <c r="G5" s="229"/>
      <c r="H5" s="229"/>
      <c r="I5" s="229"/>
      <c r="J5" s="150"/>
      <c r="K5" s="150"/>
    </row>
    <row r="6" spans="1:11" ht="19.5" customHeight="1">
      <c r="A6" s="229"/>
      <c r="B6" s="232"/>
      <c r="C6" s="3">
        <v>3</v>
      </c>
      <c r="D6" s="43" t="s">
        <v>16</v>
      </c>
      <c r="E6" s="229"/>
      <c r="F6" s="229"/>
      <c r="G6" s="229"/>
      <c r="H6" s="229"/>
      <c r="I6" s="229"/>
      <c r="J6" s="150"/>
      <c r="K6" s="150"/>
    </row>
    <row r="7" spans="1:11" ht="19.5" customHeight="1">
      <c r="A7" s="229"/>
      <c r="B7" s="232"/>
      <c r="C7" s="3">
        <v>4</v>
      </c>
      <c r="D7" s="43" t="s">
        <v>17</v>
      </c>
      <c r="E7" s="229"/>
      <c r="F7" s="229"/>
      <c r="G7" s="229"/>
      <c r="H7" s="229"/>
      <c r="I7" s="229"/>
      <c r="J7" s="150"/>
      <c r="K7" s="150"/>
    </row>
    <row r="8" spans="1:11" ht="19.5" customHeight="1">
      <c r="A8" s="229"/>
      <c r="B8" s="232"/>
      <c r="C8" s="3">
        <v>5</v>
      </c>
      <c r="D8" s="43" t="s">
        <v>18</v>
      </c>
      <c r="E8" s="229"/>
      <c r="F8" s="229"/>
      <c r="G8" s="229"/>
      <c r="H8" s="229"/>
      <c r="I8" s="229"/>
      <c r="J8" s="150"/>
      <c r="K8" s="150"/>
    </row>
    <row r="9" spans="1:11" ht="19.5" customHeight="1">
      <c r="A9" s="229"/>
      <c r="B9" s="232"/>
      <c r="C9" s="3">
        <v>6</v>
      </c>
      <c r="D9" s="43" t="s">
        <v>19</v>
      </c>
      <c r="E9" s="229"/>
      <c r="F9" s="229"/>
      <c r="G9" s="229"/>
      <c r="H9" s="229"/>
      <c r="I9" s="229"/>
      <c r="J9" s="150"/>
      <c r="K9" s="150"/>
    </row>
    <row r="10" spans="1:11" ht="19.5" customHeight="1">
      <c r="A10" s="229"/>
      <c r="B10" s="232"/>
      <c r="C10" s="3">
        <v>7</v>
      </c>
      <c r="D10" s="43" t="s">
        <v>20</v>
      </c>
      <c r="E10" s="229"/>
      <c r="F10" s="229"/>
      <c r="G10" s="229"/>
      <c r="H10" s="229"/>
      <c r="I10" s="229"/>
      <c r="J10" s="150"/>
      <c r="K10" s="150"/>
    </row>
    <row r="11" spans="1:11" ht="19.5" customHeight="1">
      <c r="A11" s="229"/>
      <c r="B11" s="232"/>
      <c r="C11" s="3">
        <v>8</v>
      </c>
      <c r="D11" s="46" t="s">
        <v>369</v>
      </c>
      <c r="E11" s="229"/>
      <c r="F11" s="229"/>
      <c r="G11" s="229"/>
      <c r="H11" s="229"/>
      <c r="I11" s="229"/>
      <c r="J11" s="150"/>
      <c r="K11" s="150"/>
    </row>
    <row r="12" spans="1:11" ht="19.5" customHeight="1">
      <c r="A12" s="230"/>
      <c r="B12" s="233"/>
      <c r="C12" s="3">
        <v>9</v>
      </c>
      <c r="D12" s="43" t="s">
        <v>68</v>
      </c>
      <c r="E12" s="230"/>
      <c r="F12" s="230"/>
      <c r="G12" s="230"/>
      <c r="H12" s="230"/>
      <c r="I12" s="230"/>
      <c r="J12" s="151"/>
      <c r="K12" s="151"/>
    </row>
    <row r="13" spans="1:11" ht="27.75" customHeight="1">
      <c r="A13" s="228">
        <v>2</v>
      </c>
      <c r="B13" s="231" t="s">
        <v>370</v>
      </c>
      <c r="C13" s="3">
        <v>1</v>
      </c>
      <c r="D13" s="46" t="s">
        <v>371</v>
      </c>
      <c r="E13" s="228">
        <v>3</v>
      </c>
      <c r="F13" s="228">
        <v>8</v>
      </c>
      <c r="G13" s="228">
        <f>E13*F13</f>
        <v>24</v>
      </c>
      <c r="H13" s="228">
        <v>1</v>
      </c>
      <c r="I13" s="228">
        <f>G13*H13</f>
        <v>24</v>
      </c>
      <c r="J13" s="149">
        <v>9</v>
      </c>
      <c r="K13" s="149">
        <f>I13*J13</f>
        <v>216</v>
      </c>
    </row>
    <row r="14" spans="1:11" ht="21" customHeight="1">
      <c r="A14" s="229"/>
      <c r="B14" s="232"/>
      <c r="C14" s="3">
        <v>2</v>
      </c>
      <c r="D14" s="43" t="s">
        <v>373</v>
      </c>
      <c r="E14" s="229"/>
      <c r="F14" s="229"/>
      <c r="G14" s="229"/>
      <c r="H14" s="229"/>
      <c r="I14" s="229"/>
      <c r="J14" s="150"/>
      <c r="K14" s="150"/>
    </row>
    <row r="15" spans="1:11" ht="21" customHeight="1">
      <c r="A15" s="229"/>
      <c r="B15" s="232"/>
      <c r="C15" s="3">
        <v>3</v>
      </c>
      <c r="D15" s="43" t="s">
        <v>372</v>
      </c>
      <c r="E15" s="229"/>
      <c r="F15" s="229"/>
      <c r="G15" s="229"/>
      <c r="H15" s="229"/>
      <c r="I15" s="229"/>
      <c r="J15" s="150"/>
      <c r="K15" s="150"/>
    </row>
    <row r="16" spans="1:11" ht="21" customHeight="1">
      <c r="A16" s="229"/>
      <c r="B16" s="232"/>
      <c r="C16" s="3">
        <v>4</v>
      </c>
      <c r="D16" s="46" t="s">
        <v>369</v>
      </c>
      <c r="E16" s="229"/>
      <c r="F16" s="229"/>
      <c r="G16" s="229"/>
      <c r="H16" s="229"/>
      <c r="I16" s="229"/>
      <c r="J16" s="150"/>
      <c r="K16" s="150"/>
    </row>
    <row r="17" spans="1:11" ht="21" customHeight="1">
      <c r="A17" s="230"/>
      <c r="B17" s="233"/>
      <c r="C17" s="3">
        <v>5</v>
      </c>
      <c r="D17" s="43" t="s">
        <v>68</v>
      </c>
      <c r="E17" s="230"/>
      <c r="F17" s="230"/>
      <c r="G17" s="230"/>
      <c r="H17" s="230"/>
      <c r="I17" s="230"/>
      <c r="J17" s="151"/>
      <c r="K17" s="151"/>
    </row>
    <row r="18" spans="1:11" ht="34.5" customHeight="1">
      <c r="A18" s="248">
        <v>3</v>
      </c>
      <c r="B18" s="288" t="s">
        <v>478</v>
      </c>
      <c r="C18" s="82">
        <v>1</v>
      </c>
      <c r="D18" s="93" t="s">
        <v>482</v>
      </c>
      <c r="E18" s="248">
        <v>5</v>
      </c>
      <c r="F18" s="248">
        <v>16</v>
      </c>
      <c r="G18" s="248">
        <f>E18*F18</f>
        <v>80</v>
      </c>
      <c r="H18" s="248">
        <v>1</v>
      </c>
      <c r="I18" s="248">
        <f>G18*H18</f>
        <v>80</v>
      </c>
      <c r="J18" s="248">
        <v>1</v>
      </c>
      <c r="K18" s="248">
        <f>I18*J18</f>
        <v>80</v>
      </c>
    </row>
    <row r="19" spans="1:11" ht="23.25" customHeight="1">
      <c r="A19" s="248"/>
      <c r="B19" s="289"/>
      <c r="C19" s="82">
        <v>2</v>
      </c>
      <c r="D19" s="94" t="s">
        <v>58</v>
      </c>
      <c r="E19" s="248"/>
      <c r="F19" s="248"/>
      <c r="G19" s="248"/>
      <c r="H19" s="248"/>
      <c r="I19" s="248"/>
      <c r="J19" s="248"/>
      <c r="K19" s="248"/>
    </row>
    <row r="20" spans="1:11" ht="23.25" customHeight="1">
      <c r="A20" s="248"/>
      <c r="B20" s="289"/>
      <c r="C20" s="82">
        <v>3</v>
      </c>
      <c r="D20" s="94" t="s">
        <v>483</v>
      </c>
      <c r="E20" s="248"/>
      <c r="F20" s="248"/>
      <c r="G20" s="248"/>
      <c r="H20" s="248"/>
      <c r="I20" s="248"/>
      <c r="J20" s="248"/>
      <c r="K20" s="248"/>
    </row>
    <row r="21" spans="1:11" ht="34.5" customHeight="1">
      <c r="A21" s="248"/>
      <c r="B21" s="289"/>
      <c r="C21" s="82">
        <v>4</v>
      </c>
      <c r="D21" s="94" t="s">
        <v>484</v>
      </c>
      <c r="E21" s="248"/>
      <c r="F21" s="248"/>
      <c r="G21" s="248"/>
      <c r="H21" s="248"/>
      <c r="I21" s="248"/>
      <c r="J21" s="248"/>
      <c r="K21" s="248"/>
    </row>
    <row r="22" spans="1:11" ht="33" customHeight="1">
      <c r="A22" s="248"/>
      <c r="B22" s="289"/>
      <c r="C22" s="82">
        <v>5</v>
      </c>
      <c r="D22" s="93" t="s">
        <v>485</v>
      </c>
      <c r="E22" s="248"/>
      <c r="F22" s="248"/>
      <c r="G22" s="248"/>
      <c r="H22" s="248"/>
      <c r="I22" s="248"/>
      <c r="J22" s="248"/>
      <c r="K22" s="248"/>
    </row>
    <row r="23" spans="1:11" ht="23.25" customHeight="1">
      <c r="A23" s="248"/>
      <c r="B23" s="289"/>
      <c r="C23" s="82">
        <v>6</v>
      </c>
      <c r="D23" s="93" t="s">
        <v>486</v>
      </c>
      <c r="E23" s="248"/>
      <c r="F23" s="248"/>
      <c r="G23" s="248"/>
      <c r="H23" s="248"/>
      <c r="I23" s="248"/>
      <c r="J23" s="248"/>
      <c r="K23" s="248"/>
    </row>
    <row r="24" spans="1:11" ht="23.25" customHeight="1">
      <c r="A24" s="248"/>
      <c r="B24" s="289"/>
      <c r="C24" s="82">
        <v>7</v>
      </c>
      <c r="D24" s="93" t="s">
        <v>487</v>
      </c>
      <c r="E24" s="248"/>
      <c r="F24" s="248"/>
      <c r="G24" s="248"/>
      <c r="H24" s="248"/>
      <c r="I24" s="248"/>
      <c r="J24" s="248"/>
      <c r="K24" s="248"/>
    </row>
    <row r="25" spans="1:11" ht="23.25" customHeight="1">
      <c r="A25" s="248"/>
      <c r="B25" s="290"/>
      <c r="C25" s="82">
        <v>8</v>
      </c>
      <c r="D25" s="93" t="s">
        <v>488</v>
      </c>
      <c r="E25" s="248"/>
      <c r="F25" s="248"/>
      <c r="G25" s="248"/>
      <c r="H25" s="248"/>
      <c r="I25" s="248"/>
      <c r="J25" s="248"/>
      <c r="K25" s="248"/>
    </row>
    <row r="26" spans="1:11" ht="27" customHeight="1">
      <c r="A26" s="248"/>
      <c r="B26" s="288" t="s">
        <v>454</v>
      </c>
      <c r="C26" s="82">
        <v>1</v>
      </c>
      <c r="D26" s="93" t="s">
        <v>489</v>
      </c>
      <c r="E26" s="248">
        <v>5</v>
      </c>
      <c r="F26" s="248">
        <v>16</v>
      </c>
      <c r="G26" s="248">
        <f>E26*F26</f>
        <v>80</v>
      </c>
      <c r="H26" s="248">
        <v>1</v>
      </c>
      <c r="I26" s="248">
        <f>G26*H26</f>
        <v>80</v>
      </c>
      <c r="J26" s="248">
        <v>1</v>
      </c>
      <c r="K26" s="248">
        <f>I26*J26</f>
        <v>80</v>
      </c>
    </row>
    <row r="27" spans="1:11" ht="25.5">
      <c r="A27" s="248"/>
      <c r="B27" s="289"/>
      <c r="C27" s="82">
        <v>2</v>
      </c>
      <c r="D27" s="93" t="s">
        <v>490</v>
      </c>
      <c r="E27" s="248"/>
      <c r="F27" s="248"/>
      <c r="G27" s="248"/>
      <c r="H27" s="248"/>
      <c r="I27" s="248"/>
      <c r="J27" s="248"/>
      <c r="K27" s="248"/>
    </row>
    <row r="28" spans="1:11" ht="25.5">
      <c r="A28" s="248"/>
      <c r="B28" s="290"/>
      <c r="C28" s="82">
        <v>3</v>
      </c>
      <c r="D28" s="93" t="s">
        <v>491</v>
      </c>
      <c r="E28" s="248"/>
      <c r="F28" s="248"/>
      <c r="G28" s="248"/>
      <c r="H28" s="248"/>
      <c r="I28" s="248"/>
      <c r="J28" s="248"/>
      <c r="K28" s="248"/>
    </row>
    <row r="29" spans="1:11" ht="23.25" customHeight="1">
      <c r="A29" s="248"/>
      <c r="B29" s="287" t="s">
        <v>480</v>
      </c>
      <c r="C29" s="82">
        <v>1</v>
      </c>
      <c r="D29" s="93" t="s">
        <v>492</v>
      </c>
      <c r="E29" s="149">
        <v>6</v>
      </c>
      <c r="F29" s="149">
        <v>24</v>
      </c>
      <c r="G29" s="149">
        <f>E29*F29</f>
        <v>144</v>
      </c>
      <c r="H29" s="149">
        <v>1</v>
      </c>
      <c r="I29" s="149">
        <f>G29*H29</f>
        <v>144</v>
      </c>
      <c r="J29" s="149">
        <v>1</v>
      </c>
      <c r="K29" s="149">
        <f>I29*J29</f>
        <v>144</v>
      </c>
    </row>
    <row r="30" spans="1:11" ht="23.25" customHeight="1">
      <c r="A30" s="248"/>
      <c r="B30" s="287"/>
      <c r="C30" s="82">
        <v>2</v>
      </c>
      <c r="D30" s="93" t="s">
        <v>493</v>
      </c>
      <c r="E30" s="150"/>
      <c r="F30" s="150"/>
      <c r="G30" s="150"/>
      <c r="H30" s="150"/>
      <c r="I30" s="150"/>
      <c r="J30" s="150"/>
      <c r="K30" s="150"/>
    </row>
    <row r="31" spans="1:11" ht="23.25" customHeight="1">
      <c r="A31" s="248"/>
      <c r="B31" s="287"/>
      <c r="C31" s="82">
        <v>3</v>
      </c>
      <c r="D31" s="93" t="s">
        <v>494</v>
      </c>
      <c r="E31" s="150"/>
      <c r="F31" s="150"/>
      <c r="G31" s="150"/>
      <c r="H31" s="150"/>
      <c r="I31" s="150"/>
      <c r="J31" s="150"/>
      <c r="K31" s="150"/>
    </row>
    <row r="32" spans="1:11" ht="23.25" customHeight="1">
      <c r="A32" s="248"/>
      <c r="B32" s="287"/>
      <c r="C32" s="82">
        <v>4</v>
      </c>
      <c r="D32" s="93" t="s">
        <v>495</v>
      </c>
      <c r="E32" s="150"/>
      <c r="F32" s="150"/>
      <c r="G32" s="150"/>
      <c r="H32" s="150"/>
      <c r="I32" s="150"/>
      <c r="J32" s="150"/>
      <c r="K32" s="150"/>
    </row>
    <row r="33" spans="1:11" ht="38.25">
      <c r="A33" s="248"/>
      <c r="B33" s="287"/>
      <c r="C33" s="82">
        <v>5</v>
      </c>
      <c r="D33" s="93" t="s">
        <v>496</v>
      </c>
      <c r="E33" s="151"/>
      <c r="F33" s="151"/>
      <c r="G33" s="151"/>
      <c r="H33" s="151"/>
      <c r="I33" s="151"/>
      <c r="J33" s="151"/>
      <c r="K33" s="151"/>
    </row>
    <row r="34" spans="1:11" ht="25.5" customHeight="1">
      <c r="A34" s="248"/>
      <c r="B34" s="287" t="s">
        <v>481</v>
      </c>
      <c r="C34" s="82">
        <v>1</v>
      </c>
      <c r="D34" s="93" t="s">
        <v>497</v>
      </c>
      <c r="E34" s="248">
        <v>9</v>
      </c>
      <c r="F34" s="248">
        <v>70</v>
      </c>
      <c r="G34" s="248">
        <f>E34*F34</f>
        <v>630</v>
      </c>
      <c r="H34" s="248">
        <v>1</v>
      </c>
      <c r="I34" s="248">
        <f>G34*H34</f>
        <v>630</v>
      </c>
      <c r="J34" s="248">
        <v>1</v>
      </c>
      <c r="K34" s="248">
        <f>I34*J34</f>
        <v>630</v>
      </c>
    </row>
    <row r="35" spans="1:11" ht="25.5">
      <c r="A35" s="248"/>
      <c r="B35" s="287"/>
      <c r="C35" s="82">
        <v>2</v>
      </c>
      <c r="D35" s="93" t="s">
        <v>498</v>
      </c>
      <c r="E35" s="248"/>
      <c r="F35" s="248"/>
      <c r="G35" s="248"/>
      <c r="H35" s="248"/>
      <c r="I35" s="248"/>
      <c r="J35" s="248"/>
      <c r="K35" s="248"/>
    </row>
    <row r="36" spans="1:11" ht="24" customHeight="1">
      <c r="A36" s="248"/>
      <c r="B36" s="287"/>
      <c r="C36" s="82">
        <v>3</v>
      </c>
      <c r="D36" s="93" t="s">
        <v>499</v>
      </c>
      <c r="E36" s="248"/>
      <c r="F36" s="248"/>
      <c r="G36" s="248"/>
      <c r="H36" s="248"/>
      <c r="I36" s="248"/>
      <c r="J36" s="248"/>
      <c r="K36" s="248"/>
    </row>
    <row r="37" spans="1:11" ht="25.5">
      <c r="A37" s="248"/>
      <c r="B37" s="287"/>
      <c r="C37" s="82">
        <v>4</v>
      </c>
      <c r="D37" s="93" t="s">
        <v>500</v>
      </c>
      <c r="E37" s="248"/>
      <c r="F37" s="248"/>
      <c r="G37" s="248"/>
      <c r="H37" s="248"/>
      <c r="I37" s="248"/>
      <c r="J37" s="248"/>
      <c r="K37" s="248"/>
    </row>
    <row r="38" spans="1:11" ht="53.25">
      <c r="A38" s="248"/>
      <c r="B38" s="287" t="s">
        <v>455</v>
      </c>
      <c r="C38" s="82">
        <v>1</v>
      </c>
      <c r="D38" s="93" t="s">
        <v>501</v>
      </c>
      <c r="E38" s="282">
        <v>8</v>
      </c>
      <c r="F38" s="282">
        <v>24</v>
      </c>
      <c r="G38" s="282">
        <f>E38*F38</f>
        <v>192</v>
      </c>
      <c r="H38" s="248">
        <v>1</v>
      </c>
      <c r="I38" s="248">
        <f>G38*H38</f>
        <v>192</v>
      </c>
      <c r="J38" s="248">
        <v>1</v>
      </c>
      <c r="K38" s="248">
        <f>I38*J38</f>
        <v>192</v>
      </c>
    </row>
    <row r="39" spans="1:11" ht="21" customHeight="1">
      <c r="A39" s="248"/>
      <c r="B39" s="287"/>
      <c r="C39" s="82">
        <v>2</v>
      </c>
      <c r="D39" s="93" t="s">
        <v>502</v>
      </c>
      <c r="E39" s="283"/>
      <c r="F39" s="283"/>
      <c r="G39" s="283"/>
      <c r="H39" s="248"/>
      <c r="I39" s="248"/>
      <c r="J39" s="248"/>
      <c r="K39" s="248"/>
    </row>
    <row r="40" spans="1:11" ht="38.25">
      <c r="A40" s="248"/>
      <c r="B40" s="287"/>
      <c r="C40" s="82">
        <v>3</v>
      </c>
      <c r="D40" s="93" t="s">
        <v>503</v>
      </c>
      <c r="E40" s="283"/>
      <c r="F40" s="283"/>
      <c r="G40" s="283"/>
      <c r="H40" s="248"/>
      <c r="I40" s="248"/>
      <c r="J40" s="248"/>
      <c r="K40" s="248"/>
    </row>
    <row r="41" spans="1:11" ht="30">
      <c r="A41" s="248"/>
      <c r="B41" s="287"/>
      <c r="C41" s="82">
        <v>4</v>
      </c>
      <c r="D41" s="95" t="s">
        <v>504</v>
      </c>
      <c r="E41" s="283"/>
      <c r="F41" s="283"/>
      <c r="G41" s="283"/>
      <c r="H41" s="248"/>
      <c r="I41" s="248"/>
      <c r="J41" s="248"/>
      <c r="K41" s="248"/>
    </row>
    <row r="42" spans="1:11" ht="57" customHeight="1" thickBot="1">
      <c r="A42" s="248"/>
      <c r="B42" s="107" t="s">
        <v>456</v>
      </c>
      <c r="C42" s="83">
        <v>1</v>
      </c>
      <c r="D42" s="99" t="s">
        <v>505</v>
      </c>
      <c r="E42" s="82">
        <v>3</v>
      </c>
      <c r="F42" s="82">
        <v>16</v>
      </c>
      <c r="G42" s="82">
        <f>E42*F42</f>
        <v>48</v>
      </c>
      <c r="H42" s="82">
        <v>1</v>
      </c>
      <c r="I42" s="82">
        <f>G42*H42</f>
        <v>48</v>
      </c>
      <c r="J42" s="82">
        <v>1</v>
      </c>
      <c r="K42" s="82">
        <f>I42*J42</f>
        <v>48</v>
      </c>
    </row>
    <row r="43" spans="1:11" ht="30">
      <c r="A43" s="248"/>
      <c r="B43" s="108" t="s">
        <v>457</v>
      </c>
      <c r="C43" s="104">
        <v>1</v>
      </c>
      <c r="D43" s="101" t="s">
        <v>506</v>
      </c>
      <c r="E43" s="284">
        <v>7</v>
      </c>
      <c r="F43" s="149">
        <v>32</v>
      </c>
      <c r="G43" s="149">
        <f>E43*F43</f>
        <v>224</v>
      </c>
      <c r="H43" s="149">
        <v>1</v>
      </c>
      <c r="I43" s="149">
        <f>G43*H43</f>
        <v>224</v>
      </c>
      <c r="J43" s="149">
        <v>1</v>
      </c>
      <c r="K43" s="149">
        <f>I43*J43</f>
        <v>224</v>
      </c>
    </row>
    <row r="44" spans="1:11" ht="30">
      <c r="A44" s="248"/>
      <c r="B44" s="109" t="s">
        <v>458</v>
      </c>
      <c r="C44" s="105">
        <v>2</v>
      </c>
      <c r="D44" s="102" t="s">
        <v>507</v>
      </c>
      <c r="E44" s="285"/>
      <c r="F44" s="150"/>
      <c r="G44" s="150"/>
      <c r="H44" s="150"/>
      <c r="I44" s="150"/>
      <c r="J44" s="150"/>
      <c r="K44" s="150"/>
    </row>
    <row r="45" spans="1:11" ht="30">
      <c r="A45" s="248"/>
      <c r="B45" s="109" t="s">
        <v>459</v>
      </c>
      <c r="C45" s="105">
        <v>3</v>
      </c>
      <c r="D45" s="102" t="s">
        <v>508</v>
      </c>
      <c r="E45" s="285"/>
      <c r="F45" s="150"/>
      <c r="G45" s="150"/>
      <c r="H45" s="150"/>
      <c r="I45" s="150"/>
      <c r="J45" s="150"/>
      <c r="K45" s="150"/>
    </row>
    <row r="46" spans="1:11" ht="105">
      <c r="A46" s="248"/>
      <c r="B46" s="109" t="s">
        <v>460</v>
      </c>
      <c r="C46" s="105">
        <v>4</v>
      </c>
      <c r="D46" s="102" t="s">
        <v>509</v>
      </c>
      <c r="E46" s="285"/>
      <c r="F46" s="150"/>
      <c r="G46" s="150"/>
      <c r="H46" s="150"/>
      <c r="I46" s="150"/>
      <c r="J46" s="150"/>
      <c r="K46" s="150"/>
    </row>
    <row r="47" spans="1:11" ht="120">
      <c r="A47" s="248"/>
      <c r="B47" s="109" t="s">
        <v>461</v>
      </c>
      <c r="C47" s="105">
        <v>5</v>
      </c>
      <c r="D47" s="102" t="s">
        <v>510</v>
      </c>
      <c r="E47" s="285"/>
      <c r="F47" s="150"/>
      <c r="G47" s="150"/>
      <c r="H47" s="150"/>
      <c r="I47" s="150"/>
      <c r="J47" s="150"/>
      <c r="K47" s="150"/>
    </row>
    <row r="48" spans="1:11" ht="30.75" thickBot="1">
      <c r="A48" s="248"/>
      <c r="B48" s="110" t="s">
        <v>462</v>
      </c>
      <c r="C48" s="106">
        <v>6</v>
      </c>
      <c r="D48" s="103" t="s">
        <v>511</v>
      </c>
      <c r="E48" s="286"/>
      <c r="F48" s="151"/>
      <c r="G48" s="151"/>
      <c r="H48" s="151"/>
      <c r="I48" s="151"/>
      <c r="J48" s="151"/>
      <c r="K48" s="151"/>
    </row>
    <row r="49" spans="1:11" ht="45">
      <c r="A49" s="248"/>
      <c r="B49" s="291" t="s">
        <v>463</v>
      </c>
      <c r="C49" s="84">
        <v>1</v>
      </c>
      <c r="D49" s="100" t="s">
        <v>512</v>
      </c>
      <c r="E49" s="149">
        <v>6</v>
      </c>
      <c r="F49" s="149">
        <v>16</v>
      </c>
      <c r="G49" s="149">
        <f>E49*F49</f>
        <v>96</v>
      </c>
      <c r="H49" s="149">
        <v>1</v>
      </c>
      <c r="I49" s="149">
        <f>G49*H49</f>
        <v>96</v>
      </c>
      <c r="J49" s="149">
        <v>1</v>
      </c>
      <c r="K49" s="149">
        <f>I49*J49</f>
        <v>96</v>
      </c>
    </row>
    <row r="50" spans="1:11" ht="30">
      <c r="A50" s="248"/>
      <c r="B50" s="291"/>
      <c r="C50" s="82">
        <v>2</v>
      </c>
      <c r="D50" s="96" t="s">
        <v>513</v>
      </c>
      <c r="E50" s="150"/>
      <c r="F50" s="150"/>
      <c r="G50" s="150"/>
      <c r="H50" s="150"/>
      <c r="I50" s="150"/>
      <c r="J50" s="150"/>
      <c r="K50" s="150"/>
    </row>
    <row r="51" spans="1:11" ht="15">
      <c r="A51" s="248"/>
      <c r="B51" s="292"/>
      <c r="C51" s="82">
        <v>3</v>
      </c>
      <c r="D51" s="96" t="s">
        <v>514</v>
      </c>
      <c r="E51" s="151"/>
      <c r="F51" s="151"/>
      <c r="G51" s="151"/>
      <c r="H51" s="151"/>
      <c r="I51" s="151"/>
      <c r="J51" s="151"/>
      <c r="K51" s="151"/>
    </row>
    <row r="52" spans="1:11" ht="27.75" customHeight="1" thickBot="1">
      <c r="A52" s="248"/>
      <c r="B52" s="111" t="s">
        <v>464</v>
      </c>
      <c r="C52" s="83">
        <v>1</v>
      </c>
      <c r="D52" s="98" t="s">
        <v>515</v>
      </c>
      <c r="E52" s="82">
        <v>6</v>
      </c>
      <c r="F52" s="82">
        <v>10</v>
      </c>
      <c r="G52" s="82">
        <f>E52*F52</f>
        <v>60</v>
      </c>
      <c r="H52" s="82">
        <v>1</v>
      </c>
      <c r="I52" s="82">
        <f>G52*H52</f>
        <v>60</v>
      </c>
      <c r="J52" s="82">
        <v>1</v>
      </c>
      <c r="K52" s="82">
        <f>I52*J52</f>
        <v>60</v>
      </c>
    </row>
    <row r="53" spans="1:11" ht="30">
      <c r="A53" s="248"/>
      <c r="B53" s="108" t="s">
        <v>465</v>
      </c>
      <c r="C53" s="104">
        <v>1</v>
      </c>
      <c r="D53" s="101" t="s">
        <v>516</v>
      </c>
      <c r="E53" s="280">
        <v>7</v>
      </c>
      <c r="F53" s="280">
        <v>32</v>
      </c>
      <c r="G53" s="280">
        <f>E53*F53</f>
        <v>224</v>
      </c>
      <c r="H53" s="280">
        <v>1</v>
      </c>
      <c r="I53" s="280">
        <f>G53*H53</f>
        <v>224</v>
      </c>
      <c r="J53" s="280">
        <v>1</v>
      </c>
      <c r="K53" s="280">
        <f>I53*J53</f>
        <v>224</v>
      </c>
    </row>
    <row r="54" spans="1:11" ht="30.75" thickBot="1">
      <c r="A54" s="248"/>
      <c r="B54" s="110" t="s">
        <v>466</v>
      </c>
      <c r="C54" s="106">
        <v>2</v>
      </c>
      <c r="D54" s="103" t="s">
        <v>517</v>
      </c>
      <c r="E54" s="281"/>
      <c r="F54" s="281"/>
      <c r="G54" s="281"/>
      <c r="H54" s="281"/>
      <c r="I54" s="281"/>
      <c r="J54" s="281"/>
      <c r="K54" s="281"/>
    </row>
    <row r="55" spans="1:11" ht="45">
      <c r="A55" s="248"/>
      <c r="B55" s="112" t="s">
        <v>467</v>
      </c>
      <c r="C55" s="84">
        <v>1</v>
      </c>
      <c r="D55" s="100" t="s">
        <v>518</v>
      </c>
      <c r="E55" s="82">
        <v>7</v>
      </c>
      <c r="F55" s="82">
        <v>16</v>
      </c>
      <c r="G55" s="82">
        <f aca="true" t="shared" si="0" ref="G55:G60">E55*F55</f>
        <v>112</v>
      </c>
      <c r="H55" s="82">
        <v>1</v>
      </c>
      <c r="I55" s="82">
        <f aca="true" t="shared" si="1" ref="I55:I67">G55*H55</f>
        <v>112</v>
      </c>
      <c r="J55" s="82">
        <v>1</v>
      </c>
      <c r="K55" s="82">
        <f aca="true" t="shared" si="2" ref="K55:K67">I55*J55</f>
        <v>112</v>
      </c>
    </row>
    <row r="56" spans="1:11" ht="45">
      <c r="A56" s="248"/>
      <c r="B56" s="113" t="s">
        <v>468</v>
      </c>
      <c r="C56" s="82">
        <v>1</v>
      </c>
      <c r="D56" s="96" t="s">
        <v>519</v>
      </c>
      <c r="E56" s="82">
        <v>7</v>
      </c>
      <c r="F56" s="82">
        <v>16</v>
      </c>
      <c r="G56" s="82">
        <f t="shared" si="0"/>
        <v>112</v>
      </c>
      <c r="H56" s="82">
        <v>1</v>
      </c>
      <c r="I56" s="82">
        <f t="shared" si="1"/>
        <v>112</v>
      </c>
      <c r="J56" s="82">
        <v>1</v>
      </c>
      <c r="K56" s="82">
        <f t="shared" si="2"/>
        <v>112</v>
      </c>
    </row>
    <row r="57" spans="1:11" ht="30">
      <c r="A57" s="248"/>
      <c r="B57" s="113" t="s">
        <v>469</v>
      </c>
      <c r="C57" s="82">
        <v>1</v>
      </c>
      <c r="D57" s="96" t="s">
        <v>520</v>
      </c>
      <c r="E57" s="82">
        <v>7</v>
      </c>
      <c r="F57" s="82">
        <v>12</v>
      </c>
      <c r="G57" s="82">
        <f t="shared" si="0"/>
        <v>84</v>
      </c>
      <c r="H57" s="82">
        <v>1</v>
      </c>
      <c r="I57" s="82">
        <f t="shared" si="1"/>
        <v>84</v>
      </c>
      <c r="J57" s="82">
        <v>1</v>
      </c>
      <c r="K57" s="82">
        <f t="shared" si="2"/>
        <v>84</v>
      </c>
    </row>
    <row r="58" spans="1:11" ht="27.75" customHeight="1">
      <c r="A58" s="248"/>
      <c r="B58" s="113" t="s">
        <v>470</v>
      </c>
      <c r="C58" s="82">
        <v>1</v>
      </c>
      <c r="D58" s="92" t="s">
        <v>521</v>
      </c>
      <c r="E58" s="82">
        <v>6</v>
      </c>
      <c r="F58" s="82">
        <v>10</v>
      </c>
      <c r="G58" s="82">
        <f t="shared" si="0"/>
        <v>60</v>
      </c>
      <c r="H58" s="82">
        <v>1</v>
      </c>
      <c r="I58" s="82">
        <f t="shared" si="1"/>
        <v>60</v>
      </c>
      <c r="J58" s="82">
        <v>1</v>
      </c>
      <c r="K58" s="82">
        <f t="shared" si="2"/>
        <v>60</v>
      </c>
    </row>
    <row r="59" spans="1:11" ht="90">
      <c r="A59" s="248"/>
      <c r="B59" s="113" t="s">
        <v>471</v>
      </c>
      <c r="C59" s="82">
        <v>1</v>
      </c>
      <c r="D59" s="97" t="s">
        <v>522</v>
      </c>
      <c r="E59" s="82">
        <v>6</v>
      </c>
      <c r="F59" s="82">
        <v>24</v>
      </c>
      <c r="G59" s="82">
        <f t="shared" si="0"/>
        <v>144</v>
      </c>
      <c r="H59" s="82">
        <v>1</v>
      </c>
      <c r="I59" s="82">
        <f>G59*H59</f>
        <v>144</v>
      </c>
      <c r="J59" s="82">
        <v>1</v>
      </c>
      <c r="K59" s="82">
        <f t="shared" si="2"/>
        <v>144</v>
      </c>
    </row>
    <row r="60" spans="1:11" ht="60">
      <c r="A60" s="248"/>
      <c r="B60" s="113" t="s">
        <v>472</v>
      </c>
      <c r="C60" s="82">
        <v>1</v>
      </c>
      <c r="D60" s="96" t="s">
        <v>523</v>
      </c>
      <c r="E60" s="82">
        <v>7</v>
      </c>
      <c r="F60" s="82">
        <v>24</v>
      </c>
      <c r="G60" s="82">
        <f t="shared" si="0"/>
        <v>168</v>
      </c>
      <c r="H60" s="82">
        <v>1</v>
      </c>
      <c r="I60" s="82">
        <f t="shared" si="1"/>
        <v>168</v>
      </c>
      <c r="J60" s="82">
        <v>1</v>
      </c>
      <c r="K60" s="82">
        <f t="shared" si="2"/>
        <v>168</v>
      </c>
    </row>
    <row r="61" spans="1:11" ht="38.25">
      <c r="A61" s="248"/>
      <c r="B61" s="113" t="s">
        <v>479</v>
      </c>
      <c r="C61" s="82">
        <v>1</v>
      </c>
      <c r="D61" s="92" t="s">
        <v>479</v>
      </c>
      <c r="E61" s="82">
        <v>7</v>
      </c>
      <c r="F61" s="82">
        <v>30</v>
      </c>
      <c r="G61" s="82">
        <f aca="true" t="shared" si="3" ref="G61:G67">E61*F61</f>
        <v>210</v>
      </c>
      <c r="H61" s="82">
        <v>1</v>
      </c>
      <c r="I61" s="82">
        <f>G61*H61</f>
        <v>210</v>
      </c>
      <c r="J61" s="82">
        <v>1</v>
      </c>
      <c r="K61" s="82">
        <f t="shared" si="2"/>
        <v>210</v>
      </c>
    </row>
    <row r="62" spans="1:11" ht="36" customHeight="1">
      <c r="A62" s="248"/>
      <c r="B62" s="113" t="s">
        <v>473</v>
      </c>
      <c r="C62" s="82">
        <v>1</v>
      </c>
      <c r="D62" s="92" t="s">
        <v>473</v>
      </c>
      <c r="E62" s="82">
        <v>7</v>
      </c>
      <c r="F62" s="82">
        <v>10</v>
      </c>
      <c r="G62" s="82">
        <f t="shared" si="3"/>
        <v>70</v>
      </c>
      <c r="H62" s="82">
        <v>1</v>
      </c>
      <c r="I62" s="82">
        <f t="shared" si="1"/>
        <v>70</v>
      </c>
      <c r="J62" s="82">
        <v>1</v>
      </c>
      <c r="K62" s="82">
        <f t="shared" si="2"/>
        <v>70</v>
      </c>
    </row>
    <row r="63" spans="1:11" ht="25.5">
      <c r="A63" s="248"/>
      <c r="B63" s="113" t="s">
        <v>474</v>
      </c>
      <c r="C63" s="82">
        <v>1</v>
      </c>
      <c r="D63" s="92" t="s">
        <v>474</v>
      </c>
      <c r="E63" s="82">
        <v>7</v>
      </c>
      <c r="F63" s="82">
        <v>10</v>
      </c>
      <c r="G63" s="82">
        <f t="shared" si="3"/>
        <v>70</v>
      </c>
      <c r="H63" s="82">
        <v>1</v>
      </c>
      <c r="I63" s="82">
        <f t="shared" si="1"/>
        <v>70</v>
      </c>
      <c r="J63" s="82">
        <v>1</v>
      </c>
      <c r="K63" s="82">
        <f t="shared" si="2"/>
        <v>70</v>
      </c>
    </row>
    <row r="64" spans="1:11" ht="24" customHeight="1">
      <c r="A64" s="248"/>
      <c r="B64" s="113" t="s">
        <v>475</v>
      </c>
      <c r="C64" s="82">
        <v>1</v>
      </c>
      <c r="D64" s="92" t="s">
        <v>475</v>
      </c>
      <c r="E64" s="82">
        <v>7</v>
      </c>
      <c r="F64" s="82">
        <v>10</v>
      </c>
      <c r="G64" s="82">
        <f t="shared" si="3"/>
        <v>70</v>
      </c>
      <c r="H64" s="82">
        <v>1</v>
      </c>
      <c r="I64" s="82">
        <f>G64*H64</f>
        <v>70</v>
      </c>
      <c r="J64" s="82">
        <v>1</v>
      </c>
      <c r="K64" s="82">
        <f t="shared" si="2"/>
        <v>70</v>
      </c>
    </row>
    <row r="65" spans="1:11" ht="24.75" customHeight="1">
      <c r="A65" s="248"/>
      <c r="B65" s="113" t="s">
        <v>476</v>
      </c>
      <c r="C65" s="82">
        <v>1</v>
      </c>
      <c r="D65" s="92" t="s">
        <v>476</v>
      </c>
      <c r="E65" s="82">
        <v>7</v>
      </c>
      <c r="F65" s="82">
        <v>10</v>
      </c>
      <c r="G65" s="82">
        <f t="shared" si="3"/>
        <v>70</v>
      </c>
      <c r="H65" s="82">
        <v>1</v>
      </c>
      <c r="I65" s="82">
        <f t="shared" si="1"/>
        <v>70</v>
      </c>
      <c r="J65" s="82">
        <v>1</v>
      </c>
      <c r="K65" s="82">
        <f t="shared" si="2"/>
        <v>70</v>
      </c>
    </row>
    <row r="66" spans="1:11" ht="36.75" customHeight="1">
      <c r="A66" s="248"/>
      <c r="B66" s="111" t="s">
        <v>477</v>
      </c>
      <c r="C66" s="83">
        <v>1</v>
      </c>
      <c r="D66" s="98" t="s">
        <v>477</v>
      </c>
      <c r="E66" s="82">
        <v>7</v>
      </c>
      <c r="F66" s="82">
        <v>10</v>
      </c>
      <c r="G66" s="82">
        <f t="shared" si="3"/>
        <v>70</v>
      </c>
      <c r="H66" s="82">
        <v>1</v>
      </c>
      <c r="I66" s="82">
        <f t="shared" si="1"/>
        <v>70</v>
      </c>
      <c r="J66" s="82">
        <v>1</v>
      </c>
      <c r="K66" s="82">
        <f t="shared" si="2"/>
        <v>70</v>
      </c>
    </row>
    <row r="67" spans="1:11" ht="26.25" customHeight="1" thickBot="1">
      <c r="A67" s="248"/>
      <c r="B67" s="92" t="s">
        <v>524</v>
      </c>
      <c r="C67" s="83">
        <v>1</v>
      </c>
      <c r="D67" s="92" t="s">
        <v>524</v>
      </c>
      <c r="E67" s="82">
        <v>6</v>
      </c>
      <c r="F67" s="82">
        <v>30</v>
      </c>
      <c r="G67" s="82">
        <f t="shared" si="3"/>
        <v>180</v>
      </c>
      <c r="H67" s="82">
        <v>1</v>
      </c>
      <c r="I67" s="83">
        <f t="shared" si="1"/>
        <v>180</v>
      </c>
      <c r="J67" s="82">
        <v>1</v>
      </c>
      <c r="K67" s="83">
        <f t="shared" si="2"/>
        <v>180</v>
      </c>
    </row>
    <row r="68" spans="1:11" ht="28.5" customHeight="1" thickBot="1">
      <c r="A68" s="251" t="s">
        <v>604</v>
      </c>
      <c r="B68" s="251"/>
      <c r="C68" s="251"/>
      <c r="D68" s="251"/>
      <c r="E68" s="251"/>
      <c r="F68" s="251"/>
      <c r="G68" s="251"/>
      <c r="H68" s="279"/>
      <c r="I68" s="114">
        <f>I4+I13+I18+I26+I29+I34+I38+I43+I49+I52+I53+I55+I56+I57+I58+I59+I60+I61+I62+I63+I64+I65+I66+I67</f>
        <v>3219</v>
      </c>
      <c r="K68" s="114">
        <f>K4+K13+K18+K26+K29+K34+K38+K42+K43+K49+K52+K53+K55+K56+K57+K58+K59+K60+K61+K62+K63+K64+K65+K66+K67</f>
        <v>3819</v>
      </c>
    </row>
  </sheetData>
  <sheetProtection/>
  <autoFilter ref="A3:K3"/>
  <mergeCells count="83">
    <mergeCell ref="K38:K41"/>
    <mergeCell ref="K43:K48"/>
    <mergeCell ref="K49:K51"/>
    <mergeCell ref="K53:K54"/>
    <mergeCell ref="K4:K12"/>
    <mergeCell ref="I4:I12"/>
    <mergeCell ref="J38:J41"/>
    <mergeCell ref="J43:J48"/>
    <mergeCell ref="J49:J51"/>
    <mergeCell ref="J53:J54"/>
    <mergeCell ref="K13:K17"/>
    <mergeCell ref="K18:K25"/>
    <mergeCell ref="K26:K28"/>
    <mergeCell ref="K29:K33"/>
    <mergeCell ref="K34:K37"/>
    <mergeCell ref="J4:J12"/>
    <mergeCell ref="J13:J17"/>
    <mergeCell ref="J18:J25"/>
    <mergeCell ref="J26:J28"/>
    <mergeCell ref="J29:J33"/>
    <mergeCell ref="J34:J37"/>
    <mergeCell ref="I38:I41"/>
    <mergeCell ref="I43:I48"/>
    <mergeCell ref="I49:I51"/>
    <mergeCell ref="I53:I54"/>
    <mergeCell ref="I13:I17"/>
    <mergeCell ref="I18:I25"/>
    <mergeCell ref="I26:I28"/>
    <mergeCell ref="I29:I33"/>
    <mergeCell ref="I34:I37"/>
    <mergeCell ref="F34:F37"/>
    <mergeCell ref="G34:G37"/>
    <mergeCell ref="H34:H37"/>
    <mergeCell ref="E13:E17"/>
    <mergeCell ref="F13:F17"/>
    <mergeCell ref="G13:G17"/>
    <mergeCell ref="H13:H17"/>
    <mergeCell ref="E18:E25"/>
    <mergeCell ref="F18:F25"/>
    <mergeCell ref="G18:G25"/>
    <mergeCell ref="H18:H25"/>
    <mergeCell ref="B49:B51"/>
    <mergeCell ref="H4:H12"/>
    <mergeCell ref="A1:I1"/>
    <mergeCell ref="B4:B12"/>
    <mergeCell ref="A4:A12"/>
    <mergeCell ref="E4:E12"/>
    <mergeCell ref="F4:F12"/>
    <mergeCell ref="G4:G12"/>
    <mergeCell ref="A13:A17"/>
    <mergeCell ref="B13:B17"/>
    <mergeCell ref="E34:E37"/>
    <mergeCell ref="B18:B25"/>
    <mergeCell ref="B26:B28"/>
    <mergeCell ref="B29:B33"/>
    <mergeCell ref="B34:B37"/>
    <mergeCell ref="B38:B41"/>
    <mergeCell ref="E26:E28"/>
    <mergeCell ref="F26:F28"/>
    <mergeCell ref="G26:G28"/>
    <mergeCell ref="H26:H28"/>
    <mergeCell ref="E29:E33"/>
    <mergeCell ref="F29:F33"/>
    <mergeCell ref="G29:G33"/>
    <mergeCell ref="H29:H33"/>
    <mergeCell ref="E38:E41"/>
    <mergeCell ref="F38:F41"/>
    <mergeCell ref="G38:G41"/>
    <mergeCell ref="H38:H41"/>
    <mergeCell ref="E43:E48"/>
    <mergeCell ref="F43:F48"/>
    <mergeCell ref="G43:G48"/>
    <mergeCell ref="H43:H48"/>
    <mergeCell ref="F53:F54"/>
    <mergeCell ref="G53:G54"/>
    <mergeCell ref="H53:H54"/>
    <mergeCell ref="E49:E51"/>
    <mergeCell ref="F49:F51"/>
    <mergeCell ref="A68:H68"/>
    <mergeCell ref="G49:G51"/>
    <mergeCell ref="H49:H51"/>
    <mergeCell ref="E53:E54"/>
    <mergeCell ref="A18:A6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69"/>
  <sheetViews>
    <sheetView zoomScalePageLayoutView="0" workbookViewId="0" topLeftCell="A47">
      <selection activeCell="J73" sqref="J73"/>
    </sheetView>
  </sheetViews>
  <sheetFormatPr defaultColWidth="9.140625" defaultRowHeight="12.75"/>
  <cols>
    <col min="1" max="1" width="6.00390625" style="1" bestFit="1" customWidth="1"/>
    <col min="2" max="2" width="33.8515625" style="1" bestFit="1" customWidth="1"/>
    <col min="3" max="3" width="10.8515625" style="1" bestFit="1" customWidth="1"/>
    <col min="4" max="4" width="56.140625" style="2" customWidth="1"/>
    <col min="5" max="7" width="9.140625" style="1" customWidth="1"/>
    <col min="8" max="8" width="10.7109375" style="1" customWidth="1"/>
    <col min="9" max="9" width="9.140625" style="1" customWidth="1"/>
    <col min="10" max="10" width="10.7109375" style="1" customWidth="1"/>
    <col min="11" max="16384" width="9.140625" style="1" customWidth="1"/>
  </cols>
  <sheetData>
    <row r="1" spans="1:9" ht="12.75">
      <c r="A1" s="250" t="s">
        <v>366</v>
      </c>
      <c r="B1" s="250"/>
      <c r="C1" s="250"/>
      <c r="D1" s="250"/>
      <c r="E1" s="250"/>
      <c r="F1" s="250"/>
      <c r="G1" s="250"/>
      <c r="H1" s="250"/>
      <c r="I1" s="250"/>
    </row>
    <row r="3" spans="1:11" s="74" customFormat="1" ht="38.25">
      <c r="A3" s="73" t="s">
        <v>3</v>
      </c>
      <c r="B3" s="76" t="s">
        <v>0</v>
      </c>
      <c r="C3" s="73" t="s">
        <v>4</v>
      </c>
      <c r="D3" s="73" t="s">
        <v>1</v>
      </c>
      <c r="E3" s="73" t="s">
        <v>2</v>
      </c>
      <c r="F3" s="73" t="s">
        <v>70</v>
      </c>
      <c r="G3" s="73" t="s">
        <v>97</v>
      </c>
      <c r="H3" s="73" t="s">
        <v>597</v>
      </c>
      <c r="I3" s="73" t="s">
        <v>526</v>
      </c>
      <c r="J3" s="73" t="s">
        <v>5</v>
      </c>
      <c r="K3" s="77" t="s">
        <v>216</v>
      </c>
    </row>
    <row r="4" spans="1:11" ht="20.25" customHeight="1">
      <c r="A4" s="228">
        <v>1</v>
      </c>
      <c r="B4" s="231" t="s">
        <v>79</v>
      </c>
      <c r="C4" s="3">
        <v>1</v>
      </c>
      <c r="D4" s="43" t="s">
        <v>361</v>
      </c>
      <c r="E4" s="228">
        <v>6</v>
      </c>
      <c r="F4" s="228">
        <v>16</v>
      </c>
      <c r="G4" s="228">
        <f>E4*F4</f>
        <v>96</v>
      </c>
      <c r="H4" s="228">
        <v>1</v>
      </c>
      <c r="I4" s="228">
        <f>H4*G4</f>
        <v>96</v>
      </c>
      <c r="J4" s="149">
        <v>1</v>
      </c>
      <c r="K4" s="149">
        <f>I4*J4</f>
        <v>96</v>
      </c>
    </row>
    <row r="5" spans="1:11" ht="20.25" customHeight="1">
      <c r="A5" s="229"/>
      <c r="B5" s="232"/>
      <c r="C5" s="3">
        <v>2</v>
      </c>
      <c r="D5" s="43" t="s">
        <v>362</v>
      </c>
      <c r="E5" s="229"/>
      <c r="F5" s="229"/>
      <c r="G5" s="229"/>
      <c r="H5" s="229"/>
      <c r="I5" s="229"/>
      <c r="J5" s="150"/>
      <c r="K5" s="150"/>
    </row>
    <row r="6" spans="1:11" ht="20.25" customHeight="1">
      <c r="A6" s="229"/>
      <c r="B6" s="232"/>
      <c r="C6" s="3">
        <v>3</v>
      </c>
      <c r="D6" s="43" t="s">
        <v>363</v>
      </c>
      <c r="E6" s="229"/>
      <c r="F6" s="229"/>
      <c r="G6" s="229"/>
      <c r="H6" s="229"/>
      <c r="I6" s="229"/>
      <c r="J6" s="150"/>
      <c r="K6" s="150"/>
    </row>
    <row r="7" spans="1:11" ht="20.25" customHeight="1">
      <c r="A7" s="229"/>
      <c r="B7" s="232"/>
      <c r="C7" s="3">
        <v>4</v>
      </c>
      <c r="D7" s="43" t="s">
        <v>364</v>
      </c>
      <c r="E7" s="229"/>
      <c r="F7" s="229"/>
      <c r="G7" s="229"/>
      <c r="H7" s="229"/>
      <c r="I7" s="229"/>
      <c r="J7" s="150"/>
      <c r="K7" s="150"/>
    </row>
    <row r="8" spans="1:11" ht="20.25" customHeight="1">
      <c r="A8" s="229"/>
      <c r="B8" s="232"/>
      <c r="C8" s="3">
        <v>5</v>
      </c>
      <c r="D8" s="43" t="s">
        <v>360</v>
      </c>
      <c r="E8" s="229"/>
      <c r="F8" s="229"/>
      <c r="G8" s="229"/>
      <c r="H8" s="229"/>
      <c r="I8" s="229"/>
      <c r="J8" s="150"/>
      <c r="K8" s="150"/>
    </row>
    <row r="9" spans="1:11" ht="20.25" customHeight="1">
      <c r="A9" s="230"/>
      <c r="B9" s="233"/>
      <c r="C9" s="3">
        <v>6</v>
      </c>
      <c r="D9" s="43" t="s">
        <v>68</v>
      </c>
      <c r="E9" s="230"/>
      <c r="F9" s="230"/>
      <c r="G9" s="230"/>
      <c r="H9" s="230"/>
      <c r="I9" s="230"/>
      <c r="J9" s="151"/>
      <c r="K9" s="151"/>
    </row>
    <row r="10" spans="1:11" ht="20.25" customHeight="1">
      <c r="A10" s="181">
        <v>2</v>
      </c>
      <c r="B10" s="207" t="s">
        <v>80</v>
      </c>
      <c r="C10" s="38">
        <v>1</v>
      </c>
      <c r="D10" s="47" t="s">
        <v>365</v>
      </c>
      <c r="E10" s="181">
        <v>6</v>
      </c>
      <c r="F10" s="181">
        <v>16</v>
      </c>
      <c r="G10" s="181">
        <f>E10*F10</f>
        <v>96</v>
      </c>
      <c r="H10" s="181">
        <v>1</v>
      </c>
      <c r="I10" s="181">
        <f>G10*H10</f>
        <v>96</v>
      </c>
      <c r="J10" s="181">
        <v>1</v>
      </c>
      <c r="K10" s="181">
        <f>I10*J10</f>
        <v>96</v>
      </c>
    </row>
    <row r="11" spans="1:11" ht="20.25" customHeight="1">
      <c r="A11" s="182"/>
      <c r="B11" s="208"/>
      <c r="C11" s="38">
        <v>2</v>
      </c>
      <c r="D11" s="47" t="s">
        <v>362</v>
      </c>
      <c r="E11" s="182"/>
      <c r="F11" s="182"/>
      <c r="G11" s="182"/>
      <c r="H11" s="182"/>
      <c r="I11" s="182"/>
      <c r="J11" s="182"/>
      <c r="K11" s="182"/>
    </row>
    <row r="12" spans="1:11" ht="20.25" customHeight="1">
      <c r="A12" s="182"/>
      <c r="B12" s="208"/>
      <c r="C12" s="38">
        <v>3</v>
      </c>
      <c r="D12" s="47" t="s">
        <v>81</v>
      </c>
      <c r="E12" s="182"/>
      <c r="F12" s="182"/>
      <c r="G12" s="182"/>
      <c r="H12" s="182"/>
      <c r="I12" s="182"/>
      <c r="J12" s="182"/>
      <c r="K12" s="182"/>
    </row>
    <row r="13" spans="1:11" ht="20.25" customHeight="1">
      <c r="A13" s="182"/>
      <c r="B13" s="208"/>
      <c r="C13" s="38">
        <v>4</v>
      </c>
      <c r="D13" s="47" t="s">
        <v>82</v>
      </c>
      <c r="E13" s="182"/>
      <c r="F13" s="182"/>
      <c r="G13" s="182"/>
      <c r="H13" s="182"/>
      <c r="I13" s="182"/>
      <c r="J13" s="182"/>
      <c r="K13" s="182"/>
    </row>
    <row r="14" spans="1:11" ht="20.25" customHeight="1">
      <c r="A14" s="182"/>
      <c r="B14" s="208"/>
      <c r="C14" s="38">
        <v>5</v>
      </c>
      <c r="D14" s="47" t="s">
        <v>359</v>
      </c>
      <c r="E14" s="182"/>
      <c r="F14" s="182"/>
      <c r="G14" s="182"/>
      <c r="H14" s="182"/>
      <c r="I14" s="182"/>
      <c r="J14" s="182"/>
      <c r="K14" s="182"/>
    </row>
    <row r="15" spans="1:11" ht="20.25" customHeight="1">
      <c r="A15" s="183"/>
      <c r="B15" s="209"/>
      <c r="C15" s="38">
        <v>6</v>
      </c>
      <c r="D15" s="47" t="s">
        <v>68</v>
      </c>
      <c r="E15" s="183"/>
      <c r="F15" s="183"/>
      <c r="G15" s="183"/>
      <c r="H15" s="183"/>
      <c r="I15" s="183"/>
      <c r="J15" s="183"/>
      <c r="K15" s="183"/>
    </row>
    <row r="16" spans="1:11" ht="20.25" customHeight="1">
      <c r="A16" s="248">
        <v>3</v>
      </c>
      <c r="B16" s="293" t="s">
        <v>83</v>
      </c>
      <c r="C16" s="18">
        <v>1</v>
      </c>
      <c r="D16" s="17" t="s">
        <v>85</v>
      </c>
      <c r="E16" s="248">
        <v>4</v>
      </c>
      <c r="F16" s="248">
        <v>8</v>
      </c>
      <c r="G16" s="248">
        <f>E16*F16</f>
        <v>32</v>
      </c>
      <c r="H16" s="248">
        <v>1</v>
      </c>
      <c r="I16" s="248">
        <f>G16*H16</f>
        <v>32</v>
      </c>
      <c r="J16" s="248">
        <v>4</v>
      </c>
      <c r="K16" s="248">
        <f>I16*J16</f>
        <v>128</v>
      </c>
    </row>
    <row r="17" spans="1:11" ht="20.25" customHeight="1">
      <c r="A17" s="248"/>
      <c r="B17" s="293"/>
      <c r="C17" s="18">
        <v>2</v>
      </c>
      <c r="D17" s="17" t="s">
        <v>84</v>
      </c>
      <c r="E17" s="248"/>
      <c r="F17" s="248"/>
      <c r="G17" s="248"/>
      <c r="H17" s="248"/>
      <c r="I17" s="248"/>
      <c r="J17" s="248"/>
      <c r="K17" s="248"/>
    </row>
    <row r="18" spans="1:11" ht="20.25" customHeight="1">
      <c r="A18" s="248"/>
      <c r="B18" s="293"/>
      <c r="C18" s="18">
        <v>3</v>
      </c>
      <c r="D18" s="17" t="s">
        <v>86</v>
      </c>
      <c r="E18" s="248"/>
      <c r="F18" s="248"/>
      <c r="G18" s="248"/>
      <c r="H18" s="248"/>
      <c r="I18" s="248"/>
      <c r="J18" s="248"/>
      <c r="K18" s="248"/>
    </row>
    <row r="19" spans="1:11" ht="20.25" customHeight="1">
      <c r="A19" s="181">
        <v>4</v>
      </c>
      <c r="B19" s="207" t="s">
        <v>87</v>
      </c>
      <c r="C19" s="135">
        <v>1</v>
      </c>
      <c r="D19" s="127" t="s">
        <v>88</v>
      </c>
      <c r="E19" s="181">
        <v>4</v>
      </c>
      <c r="F19" s="181">
        <v>8</v>
      </c>
      <c r="G19" s="181">
        <f>E19*F19</f>
        <v>32</v>
      </c>
      <c r="H19" s="181">
        <v>1</v>
      </c>
      <c r="I19" s="181">
        <f>G19*H19</f>
        <v>32</v>
      </c>
      <c r="J19" s="181">
        <v>6</v>
      </c>
      <c r="K19" s="181">
        <f>I19*J19</f>
        <v>192</v>
      </c>
    </row>
    <row r="20" spans="1:11" ht="20.25" customHeight="1">
      <c r="A20" s="182"/>
      <c r="B20" s="208"/>
      <c r="C20" s="135">
        <v>2</v>
      </c>
      <c r="D20" s="127" t="s">
        <v>84</v>
      </c>
      <c r="E20" s="182"/>
      <c r="F20" s="182"/>
      <c r="G20" s="182"/>
      <c r="H20" s="182"/>
      <c r="I20" s="182"/>
      <c r="J20" s="182"/>
      <c r="K20" s="182"/>
    </row>
    <row r="21" spans="1:11" ht="20.25" customHeight="1">
      <c r="A21" s="182"/>
      <c r="B21" s="208"/>
      <c r="C21" s="135">
        <v>3</v>
      </c>
      <c r="D21" s="127" t="s">
        <v>86</v>
      </c>
      <c r="E21" s="182"/>
      <c r="F21" s="182"/>
      <c r="G21" s="182"/>
      <c r="H21" s="182"/>
      <c r="I21" s="182"/>
      <c r="J21" s="182"/>
      <c r="K21" s="182"/>
    </row>
    <row r="22" spans="1:11" ht="20.25" customHeight="1">
      <c r="A22" s="182"/>
      <c r="B22" s="208"/>
      <c r="C22" s="135">
        <v>4</v>
      </c>
      <c r="D22" s="127" t="s">
        <v>90</v>
      </c>
      <c r="E22" s="182"/>
      <c r="F22" s="182"/>
      <c r="G22" s="182"/>
      <c r="H22" s="182"/>
      <c r="I22" s="182"/>
      <c r="J22" s="182"/>
      <c r="K22" s="182"/>
    </row>
    <row r="23" spans="1:11" ht="20.25" customHeight="1">
      <c r="A23" s="183"/>
      <c r="B23" s="209"/>
      <c r="C23" s="135">
        <v>5</v>
      </c>
      <c r="D23" s="127" t="s">
        <v>89</v>
      </c>
      <c r="E23" s="183"/>
      <c r="F23" s="183"/>
      <c r="G23" s="183"/>
      <c r="H23" s="183"/>
      <c r="I23" s="183"/>
      <c r="J23" s="183"/>
      <c r="K23" s="183"/>
    </row>
    <row r="24" spans="1:11" ht="34.5" customHeight="1">
      <c r="A24" s="149">
        <v>5</v>
      </c>
      <c r="B24" s="288" t="s">
        <v>478</v>
      </c>
      <c r="C24" s="82">
        <v>1</v>
      </c>
      <c r="D24" s="93" t="s">
        <v>482</v>
      </c>
      <c r="E24" s="248">
        <v>5</v>
      </c>
      <c r="F24" s="248">
        <v>16</v>
      </c>
      <c r="G24" s="248">
        <f>E24*F24</f>
        <v>80</v>
      </c>
      <c r="H24" s="248">
        <v>1</v>
      </c>
      <c r="I24" s="248">
        <f>G24*H24</f>
        <v>80</v>
      </c>
      <c r="J24" s="248">
        <v>1</v>
      </c>
      <c r="K24" s="248">
        <f>I24*J24</f>
        <v>80</v>
      </c>
    </row>
    <row r="25" spans="1:11" ht="23.25" customHeight="1">
      <c r="A25" s="150"/>
      <c r="B25" s="289"/>
      <c r="C25" s="82">
        <v>2</v>
      </c>
      <c r="D25" s="94" t="s">
        <v>58</v>
      </c>
      <c r="E25" s="248"/>
      <c r="F25" s="248"/>
      <c r="G25" s="248"/>
      <c r="H25" s="248"/>
      <c r="I25" s="248"/>
      <c r="J25" s="248"/>
      <c r="K25" s="248"/>
    </row>
    <row r="26" spans="1:11" ht="23.25" customHeight="1">
      <c r="A26" s="150"/>
      <c r="B26" s="289"/>
      <c r="C26" s="82">
        <v>3</v>
      </c>
      <c r="D26" s="94" t="s">
        <v>483</v>
      </c>
      <c r="E26" s="248"/>
      <c r="F26" s="248"/>
      <c r="G26" s="248"/>
      <c r="H26" s="248"/>
      <c r="I26" s="248"/>
      <c r="J26" s="248"/>
      <c r="K26" s="248"/>
    </row>
    <row r="27" spans="1:11" ht="34.5" customHeight="1">
      <c r="A27" s="150"/>
      <c r="B27" s="289"/>
      <c r="C27" s="82">
        <v>4</v>
      </c>
      <c r="D27" s="94" t="s">
        <v>484</v>
      </c>
      <c r="E27" s="248"/>
      <c r="F27" s="248"/>
      <c r="G27" s="248"/>
      <c r="H27" s="248"/>
      <c r="I27" s="248"/>
      <c r="J27" s="248"/>
      <c r="K27" s="248"/>
    </row>
    <row r="28" spans="1:11" ht="33" customHeight="1">
      <c r="A28" s="150"/>
      <c r="B28" s="289"/>
      <c r="C28" s="82">
        <v>5</v>
      </c>
      <c r="D28" s="93" t="s">
        <v>485</v>
      </c>
      <c r="E28" s="248"/>
      <c r="F28" s="248"/>
      <c r="G28" s="248"/>
      <c r="H28" s="248"/>
      <c r="I28" s="248"/>
      <c r="J28" s="248"/>
      <c r="K28" s="248"/>
    </row>
    <row r="29" spans="1:11" ht="23.25" customHeight="1">
      <c r="A29" s="150"/>
      <c r="B29" s="289"/>
      <c r="C29" s="82">
        <v>6</v>
      </c>
      <c r="D29" s="93" t="s">
        <v>486</v>
      </c>
      <c r="E29" s="248"/>
      <c r="F29" s="248"/>
      <c r="G29" s="248"/>
      <c r="H29" s="248"/>
      <c r="I29" s="248"/>
      <c r="J29" s="248"/>
      <c r="K29" s="248"/>
    </row>
    <row r="30" spans="1:11" ht="23.25" customHeight="1">
      <c r="A30" s="150"/>
      <c r="B30" s="289"/>
      <c r="C30" s="82">
        <v>7</v>
      </c>
      <c r="D30" s="93" t="s">
        <v>487</v>
      </c>
      <c r="E30" s="248"/>
      <c r="F30" s="248"/>
      <c r="G30" s="248"/>
      <c r="H30" s="248"/>
      <c r="I30" s="248"/>
      <c r="J30" s="248"/>
      <c r="K30" s="248"/>
    </row>
    <row r="31" spans="1:11" ht="23.25" customHeight="1">
      <c r="A31" s="150"/>
      <c r="B31" s="290"/>
      <c r="C31" s="82">
        <v>8</v>
      </c>
      <c r="D31" s="93" t="s">
        <v>488</v>
      </c>
      <c r="E31" s="248"/>
      <c r="F31" s="248"/>
      <c r="G31" s="248"/>
      <c r="H31" s="248"/>
      <c r="I31" s="248"/>
      <c r="J31" s="248"/>
      <c r="K31" s="248"/>
    </row>
    <row r="32" spans="1:11" ht="27" customHeight="1">
      <c r="A32" s="150"/>
      <c r="B32" s="288" t="s">
        <v>454</v>
      </c>
      <c r="C32" s="82">
        <v>1</v>
      </c>
      <c r="D32" s="93" t="s">
        <v>489</v>
      </c>
      <c r="E32" s="248">
        <v>5</v>
      </c>
      <c r="F32" s="248">
        <v>16</v>
      </c>
      <c r="G32" s="248">
        <f>E32*F32</f>
        <v>80</v>
      </c>
      <c r="H32" s="248">
        <v>1</v>
      </c>
      <c r="I32" s="248">
        <f>G32*H32</f>
        <v>80</v>
      </c>
      <c r="J32" s="248">
        <v>1</v>
      </c>
      <c r="K32" s="248">
        <f>I32*J32</f>
        <v>80</v>
      </c>
    </row>
    <row r="33" spans="1:11" ht="38.25">
      <c r="A33" s="150"/>
      <c r="B33" s="289"/>
      <c r="C33" s="82">
        <v>2</v>
      </c>
      <c r="D33" s="93" t="s">
        <v>490</v>
      </c>
      <c r="E33" s="248"/>
      <c r="F33" s="248"/>
      <c r="G33" s="248"/>
      <c r="H33" s="248"/>
      <c r="I33" s="248"/>
      <c r="J33" s="248"/>
      <c r="K33" s="248"/>
    </row>
    <row r="34" spans="1:11" ht="25.5">
      <c r="A34" s="150"/>
      <c r="B34" s="290"/>
      <c r="C34" s="82">
        <v>3</v>
      </c>
      <c r="D34" s="93" t="s">
        <v>491</v>
      </c>
      <c r="E34" s="248"/>
      <c r="F34" s="248"/>
      <c r="G34" s="248"/>
      <c r="H34" s="248"/>
      <c r="I34" s="248"/>
      <c r="J34" s="248"/>
      <c r="K34" s="248"/>
    </row>
    <row r="35" spans="1:11" ht="23.25" customHeight="1">
      <c r="A35" s="150"/>
      <c r="B35" s="287" t="s">
        <v>480</v>
      </c>
      <c r="C35" s="82">
        <v>1</v>
      </c>
      <c r="D35" s="93" t="s">
        <v>492</v>
      </c>
      <c r="E35" s="149">
        <v>6</v>
      </c>
      <c r="F35" s="149">
        <v>24</v>
      </c>
      <c r="G35" s="149">
        <f>E35*F35</f>
        <v>144</v>
      </c>
      <c r="H35" s="149">
        <v>1</v>
      </c>
      <c r="I35" s="149">
        <f>G35*H35</f>
        <v>144</v>
      </c>
      <c r="J35" s="149">
        <v>1</v>
      </c>
      <c r="K35" s="149">
        <f>I35*J35</f>
        <v>144</v>
      </c>
    </row>
    <row r="36" spans="1:11" ht="23.25" customHeight="1">
      <c r="A36" s="150"/>
      <c r="B36" s="287"/>
      <c r="C36" s="82">
        <v>2</v>
      </c>
      <c r="D36" s="93" t="s">
        <v>493</v>
      </c>
      <c r="E36" s="150"/>
      <c r="F36" s="150"/>
      <c r="G36" s="150"/>
      <c r="H36" s="150"/>
      <c r="I36" s="150"/>
      <c r="J36" s="150"/>
      <c r="K36" s="150"/>
    </row>
    <row r="37" spans="1:11" ht="23.25" customHeight="1">
      <c r="A37" s="150"/>
      <c r="B37" s="287"/>
      <c r="C37" s="82">
        <v>3</v>
      </c>
      <c r="D37" s="93" t="s">
        <v>494</v>
      </c>
      <c r="E37" s="150"/>
      <c r="F37" s="150"/>
      <c r="G37" s="150"/>
      <c r="H37" s="150"/>
      <c r="I37" s="150"/>
      <c r="J37" s="150"/>
      <c r="K37" s="150"/>
    </row>
    <row r="38" spans="1:11" ht="23.25" customHeight="1">
      <c r="A38" s="150"/>
      <c r="B38" s="287"/>
      <c r="C38" s="82">
        <v>4</v>
      </c>
      <c r="D38" s="93" t="s">
        <v>495</v>
      </c>
      <c r="E38" s="150"/>
      <c r="F38" s="150"/>
      <c r="G38" s="150"/>
      <c r="H38" s="150"/>
      <c r="I38" s="150"/>
      <c r="J38" s="150"/>
      <c r="K38" s="150"/>
    </row>
    <row r="39" spans="1:11" ht="51">
      <c r="A39" s="150"/>
      <c r="B39" s="287"/>
      <c r="C39" s="82">
        <v>5</v>
      </c>
      <c r="D39" s="93" t="s">
        <v>496</v>
      </c>
      <c r="E39" s="151"/>
      <c r="F39" s="151"/>
      <c r="G39" s="151"/>
      <c r="H39" s="151"/>
      <c r="I39" s="151"/>
      <c r="J39" s="151"/>
      <c r="K39" s="151"/>
    </row>
    <row r="40" spans="1:11" ht="25.5" customHeight="1">
      <c r="A40" s="150"/>
      <c r="B40" s="287" t="s">
        <v>481</v>
      </c>
      <c r="C40" s="82">
        <v>1</v>
      </c>
      <c r="D40" s="93" t="s">
        <v>497</v>
      </c>
      <c r="E40" s="248">
        <v>9</v>
      </c>
      <c r="F40" s="248">
        <v>70</v>
      </c>
      <c r="G40" s="248">
        <f>E40*F40</f>
        <v>630</v>
      </c>
      <c r="H40" s="248">
        <v>1</v>
      </c>
      <c r="I40" s="248">
        <f>G40*H40</f>
        <v>630</v>
      </c>
      <c r="J40" s="248">
        <v>1</v>
      </c>
      <c r="K40" s="248">
        <f>I40*J40</f>
        <v>630</v>
      </c>
    </row>
    <row r="41" spans="1:11" ht="25.5">
      <c r="A41" s="150"/>
      <c r="B41" s="287"/>
      <c r="C41" s="82">
        <v>2</v>
      </c>
      <c r="D41" s="93" t="s">
        <v>498</v>
      </c>
      <c r="E41" s="248"/>
      <c r="F41" s="248"/>
      <c r="G41" s="248"/>
      <c r="H41" s="248"/>
      <c r="I41" s="248"/>
      <c r="J41" s="248"/>
      <c r="K41" s="248"/>
    </row>
    <row r="42" spans="1:11" ht="24" customHeight="1">
      <c r="A42" s="150"/>
      <c r="B42" s="287"/>
      <c r="C42" s="82">
        <v>3</v>
      </c>
      <c r="D42" s="93" t="s">
        <v>499</v>
      </c>
      <c r="E42" s="248"/>
      <c r="F42" s="248"/>
      <c r="G42" s="248"/>
      <c r="H42" s="248"/>
      <c r="I42" s="248"/>
      <c r="J42" s="248"/>
      <c r="K42" s="248"/>
    </row>
    <row r="43" spans="1:11" ht="25.5">
      <c r="A43" s="150"/>
      <c r="B43" s="287"/>
      <c r="C43" s="82">
        <v>4</v>
      </c>
      <c r="D43" s="93" t="s">
        <v>500</v>
      </c>
      <c r="E43" s="248"/>
      <c r="F43" s="248"/>
      <c r="G43" s="248"/>
      <c r="H43" s="248"/>
      <c r="I43" s="248"/>
      <c r="J43" s="248"/>
      <c r="K43" s="248"/>
    </row>
    <row r="44" spans="1:11" ht="66">
      <c r="A44" s="150"/>
      <c r="B44" s="287" t="s">
        <v>455</v>
      </c>
      <c r="C44" s="82">
        <v>1</v>
      </c>
      <c r="D44" s="93" t="s">
        <v>501</v>
      </c>
      <c r="E44" s="282">
        <v>8</v>
      </c>
      <c r="F44" s="282">
        <v>24</v>
      </c>
      <c r="G44" s="282">
        <f>E44*F44</f>
        <v>192</v>
      </c>
      <c r="H44" s="248">
        <v>1</v>
      </c>
      <c r="I44" s="248">
        <f>G44*H44</f>
        <v>192</v>
      </c>
      <c r="J44" s="248">
        <v>1</v>
      </c>
      <c r="K44" s="248">
        <f>I44*J44</f>
        <v>192</v>
      </c>
    </row>
    <row r="45" spans="1:11" ht="21" customHeight="1">
      <c r="A45" s="150"/>
      <c r="B45" s="287"/>
      <c r="C45" s="82">
        <v>2</v>
      </c>
      <c r="D45" s="93" t="s">
        <v>502</v>
      </c>
      <c r="E45" s="283"/>
      <c r="F45" s="283"/>
      <c r="G45" s="283"/>
      <c r="H45" s="248"/>
      <c r="I45" s="248"/>
      <c r="J45" s="248"/>
      <c r="K45" s="248"/>
    </row>
    <row r="46" spans="1:11" ht="76.5">
      <c r="A46" s="150"/>
      <c r="B46" s="287"/>
      <c r="C46" s="82">
        <v>3</v>
      </c>
      <c r="D46" s="93" t="s">
        <v>503</v>
      </c>
      <c r="E46" s="283"/>
      <c r="F46" s="283"/>
      <c r="G46" s="283"/>
      <c r="H46" s="248"/>
      <c r="I46" s="248"/>
      <c r="J46" s="248"/>
      <c r="K46" s="248"/>
    </row>
    <row r="47" spans="1:11" ht="45">
      <c r="A47" s="150"/>
      <c r="B47" s="287"/>
      <c r="C47" s="82">
        <v>4</v>
      </c>
      <c r="D47" s="95" t="s">
        <v>504</v>
      </c>
      <c r="E47" s="283"/>
      <c r="F47" s="283"/>
      <c r="G47" s="283"/>
      <c r="H47" s="248"/>
      <c r="I47" s="248"/>
      <c r="J47" s="248"/>
      <c r="K47" s="248"/>
    </row>
    <row r="48" spans="1:11" ht="57" customHeight="1">
      <c r="A48" s="150"/>
      <c r="B48" s="107" t="s">
        <v>456</v>
      </c>
      <c r="C48" s="83">
        <v>1</v>
      </c>
      <c r="D48" s="99" t="s">
        <v>505</v>
      </c>
      <c r="E48" s="82">
        <v>3</v>
      </c>
      <c r="F48" s="82">
        <v>16</v>
      </c>
      <c r="G48" s="82">
        <f>E48*F48</f>
        <v>48</v>
      </c>
      <c r="H48" s="82">
        <v>1</v>
      </c>
      <c r="I48" s="82">
        <f>G48*H48</f>
        <v>48</v>
      </c>
      <c r="J48" s="82">
        <v>1</v>
      </c>
      <c r="K48" s="82">
        <f>I48*J48</f>
        <v>48</v>
      </c>
    </row>
    <row r="49" spans="1:11" ht="30">
      <c r="A49" s="150"/>
      <c r="B49" s="109" t="s">
        <v>580</v>
      </c>
      <c r="C49" s="105">
        <v>4</v>
      </c>
      <c r="D49" s="136" t="s">
        <v>595</v>
      </c>
      <c r="E49" s="82">
        <v>3</v>
      </c>
      <c r="F49" s="82">
        <v>80</v>
      </c>
      <c r="G49" s="82">
        <f>E49*F49</f>
        <v>240</v>
      </c>
      <c r="H49" s="82">
        <v>1</v>
      </c>
      <c r="I49" s="82">
        <f>G49*H49</f>
        <v>240</v>
      </c>
      <c r="J49" s="82">
        <v>1</v>
      </c>
      <c r="K49" s="82">
        <f>I49*J49</f>
        <v>240</v>
      </c>
    </row>
    <row r="50" spans="1:11" ht="45">
      <c r="A50" s="150"/>
      <c r="B50" s="109" t="s">
        <v>576</v>
      </c>
      <c r="C50" s="105">
        <v>2</v>
      </c>
      <c r="D50" s="136" t="s">
        <v>507</v>
      </c>
      <c r="E50" s="248">
        <v>5</v>
      </c>
      <c r="F50" s="248">
        <v>24</v>
      </c>
      <c r="G50" s="248">
        <f>E50*F50</f>
        <v>120</v>
      </c>
      <c r="H50" s="149">
        <v>1</v>
      </c>
      <c r="I50" s="149">
        <f>G50*H50</f>
        <v>120</v>
      </c>
      <c r="J50" s="149">
        <v>1</v>
      </c>
      <c r="K50" s="149">
        <f>I50*J50</f>
        <v>120</v>
      </c>
    </row>
    <row r="51" spans="1:11" ht="45">
      <c r="A51" s="150"/>
      <c r="B51" s="109" t="s">
        <v>575</v>
      </c>
      <c r="C51" s="105">
        <v>3</v>
      </c>
      <c r="D51" s="136" t="s">
        <v>508</v>
      </c>
      <c r="E51" s="248"/>
      <c r="F51" s="248"/>
      <c r="G51" s="248"/>
      <c r="H51" s="150"/>
      <c r="I51" s="150"/>
      <c r="J51" s="150"/>
      <c r="K51" s="150"/>
    </row>
    <row r="52" spans="1:11" ht="135">
      <c r="A52" s="150"/>
      <c r="B52" s="109" t="s">
        <v>581</v>
      </c>
      <c r="C52" s="105">
        <v>5</v>
      </c>
      <c r="D52" s="136" t="s">
        <v>510</v>
      </c>
      <c r="E52" s="248"/>
      <c r="F52" s="248"/>
      <c r="G52" s="248"/>
      <c r="H52" s="150"/>
      <c r="I52" s="150"/>
      <c r="J52" s="150"/>
      <c r="K52" s="150"/>
    </row>
    <row r="53" spans="1:11" ht="45.75" thickBot="1">
      <c r="A53" s="150"/>
      <c r="B53" s="110" t="s">
        <v>582</v>
      </c>
      <c r="C53" s="106">
        <v>6</v>
      </c>
      <c r="D53" s="137" t="s">
        <v>511</v>
      </c>
      <c r="E53" s="248"/>
      <c r="F53" s="248"/>
      <c r="G53" s="248"/>
      <c r="H53" s="151"/>
      <c r="I53" s="151"/>
      <c r="J53" s="151"/>
      <c r="K53" s="151"/>
    </row>
    <row r="54" spans="1:11" ht="60">
      <c r="A54" s="150"/>
      <c r="B54" s="291" t="s">
        <v>463</v>
      </c>
      <c r="C54" s="84">
        <v>1</v>
      </c>
      <c r="D54" s="100" t="s">
        <v>512</v>
      </c>
      <c r="E54" s="149">
        <v>6</v>
      </c>
      <c r="F54" s="149">
        <v>16</v>
      </c>
      <c r="G54" s="149">
        <f>E54*F54</f>
        <v>96</v>
      </c>
      <c r="H54" s="149">
        <v>1</v>
      </c>
      <c r="I54" s="149">
        <f>G54*H54</f>
        <v>96</v>
      </c>
      <c r="J54" s="149">
        <v>1</v>
      </c>
      <c r="K54" s="149">
        <f>I54*J54</f>
        <v>96</v>
      </c>
    </row>
    <row r="55" spans="1:11" ht="30">
      <c r="A55" s="150"/>
      <c r="B55" s="291"/>
      <c r="C55" s="82">
        <v>2</v>
      </c>
      <c r="D55" s="96" t="s">
        <v>513</v>
      </c>
      <c r="E55" s="150"/>
      <c r="F55" s="150"/>
      <c r="G55" s="150"/>
      <c r="H55" s="150"/>
      <c r="I55" s="150"/>
      <c r="J55" s="150"/>
      <c r="K55" s="150"/>
    </row>
    <row r="56" spans="1:11" ht="15">
      <c r="A56" s="150"/>
      <c r="B56" s="292"/>
      <c r="C56" s="82">
        <v>3</v>
      </c>
      <c r="D56" s="96" t="s">
        <v>514</v>
      </c>
      <c r="E56" s="151"/>
      <c r="F56" s="151"/>
      <c r="G56" s="151"/>
      <c r="H56" s="151"/>
      <c r="I56" s="151"/>
      <c r="J56" s="151"/>
      <c r="K56" s="151"/>
    </row>
    <row r="57" spans="1:11" ht="27.75" customHeight="1" thickBot="1">
      <c r="A57" s="150"/>
      <c r="B57" s="111" t="s">
        <v>577</v>
      </c>
      <c r="C57" s="83">
        <v>1</v>
      </c>
      <c r="D57" s="98" t="s">
        <v>583</v>
      </c>
      <c r="E57" s="82">
        <v>6</v>
      </c>
      <c r="F57" s="82">
        <v>10</v>
      </c>
      <c r="G57" s="82">
        <f>E57*F57</f>
        <v>60</v>
      </c>
      <c r="H57" s="82">
        <v>1</v>
      </c>
      <c r="I57" s="82">
        <f>G57*H57</f>
        <v>60</v>
      </c>
      <c r="J57" s="82">
        <v>1</v>
      </c>
      <c r="K57" s="82">
        <f>I57*J57</f>
        <v>60</v>
      </c>
    </row>
    <row r="58" spans="1:11" ht="30">
      <c r="A58" s="150"/>
      <c r="B58" s="108" t="s">
        <v>584</v>
      </c>
      <c r="C58" s="104">
        <v>1</v>
      </c>
      <c r="D58" s="101" t="s">
        <v>516</v>
      </c>
      <c r="E58" s="280">
        <v>7</v>
      </c>
      <c r="F58" s="280">
        <v>32</v>
      </c>
      <c r="G58" s="280">
        <f>E58*F58</f>
        <v>224</v>
      </c>
      <c r="H58" s="280">
        <v>1</v>
      </c>
      <c r="I58" s="280">
        <f>G58*H58</f>
        <v>224</v>
      </c>
      <c r="J58" s="280">
        <v>1</v>
      </c>
      <c r="K58" s="280">
        <f>I58*J58</f>
        <v>224</v>
      </c>
    </row>
    <row r="59" spans="1:11" ht="30.75" thickBot="1">
      <c r="A59" s="150"/>
      <c r="B59" s="110" t="s">
        <v>585</v>
      </c>
      <c r="C59" s="106">
        <v>2</v>
      </c>
      <c r="D59" s="103" t="s">
        <v>517</v>
      </c>
      <c r="E59" s="281"/>
      <c r="F59" s="281"/>
      <c r="G59" s="281"/>
      <c r="H59" s="281"/>
      <c r="I59" s="281"/>
      <c r="J59" s="281"/>
      <c r="K59" s="281"/>
    </row>
    <row r="60" spans="1:11" ht="45">
      <c r="A60" s="150"/>
      <c r="B60" s="112" t="s">
        <v>467</v>
      </c>
      <c r="C60" s="84">
        <v>1</v>
      </c>
      <c r="D60" s="100" t="s">
        <v>586</v>
      </c>
      <c r="E60" s="82">
        <v>7</v>
      </c>
      <c r="F60" s="82">
        <v>16</v>
      </c>
      <c r="G60" s="82">
        <f aca="true" t="shared" si="0" ref="G60:G68">E60*F60</f>
        <v>112</v>
      </c>
      <c r="H60" s="82">
        <v>1</v>
      </c>
      <c r="I60" s="82">
        <f aca="true" t="shared" si="1" ref="I60:I68">G60*H60</f>
        <v>112</v>
      </c>
      <c r="J60" s="82">
        <v>1</v>
      </c>
      <c r="K60" s="82">
        <f aca="true" t="shared" si="2" ref="K60:K68">I60*J60</f>
        <v>112</v>
      </c>
    </row>
    <row r="61" spans="1:11" ht="45">
      <c r="A61" s="150"/>
      <c r="B61" s="113" t="s">
        <v>468</v>
      </c>
      <c r="C61" s="82">
        <v>1</v>
      </c>
      <c r="D61" s="96" t="s">
        <v>587</v>
      </c>
      <c r="E61" s="82">
        <v>7</v>
      </c>
      <c r="F61" s="82">
        <v>16</v>
      </c>
      <c r="G61" s="82">
        <f t="shared" si="0"/>
        <v>112</v>
      </c>
      <c r="H61" s="82">
        <v>1</v>
      </c>
      <c r="I61" s="82">
        <f t="shared" si="1"/>
        <v>112</v>
      </c>
      <c r="J61" s="82">
        <v>1</v>
      </c>
      <c r="K61" s="82">
        <f t="shared" si="2"/>
        <v>112</v>
      </c>
    </row>
    <row r="62" spans="1:11" ht="30">
      <c r="A62" s="150"/>
      <c r="B62" s="113" t="s">
        <v>469</v>
      </c>
      <c r="C62" s="82">
        <v>1</v>
      </c>
      <c r="D62" s="96" t="s">
        <v>520</v>
      </c>
      <c r="E62" s="82">
        <v>7</v>
      </c>
      <c r="F62" s="82">
        <v>12</v>
      </c>
      <c r="G62" s="82">
        <f t="shared" si="0"/>
        <v>84</v>
      </c>
      <c r="H62" s="82">
        <v>1</v>
      </c>
      <c r="I62" s="82">
        <f t="shared" si="1"/>
        <v>84</v>
      </c>
      <c r="J62" s="82">
        <v>1</v>
      </c>
      <c r="K62" s="82">
        <f t="shared" si="2"/>
        <v>84</v>
      </c>
    </row>
    <row r="63" spans="1:11" ht="27.75" customHeight="1">
      <c r="A63" s="150"/>
      <c r="B63" s="113" t="s">
        <v>578</v>
      </c>
      <c r="C63" s="82">
        <v>1</v>
      </c>
      <c r="D63" s="92" t="s">
        <v>579</v>
      </c>
      <c r="E63" s="82">
        <v>6</v>
      </c>
      <c r="F63" s="82">
        <v>10</v>
      </c>
      <c r="G63" s="82">
        <f t="shared" si="0"/>
        <v>60</v>
      </c>
      <c r="H63" s="82">
        <v>1</v>
      </c>
      <c r="I63" s="82">
        <f t="shared" si="1"/>
        <v>60</v>
      </c>
      <c r="J63" s="82">
        <v>1</v>
      </c>
      <c r="K63" s="82">
        <f t="shared" si="2"/>
        <v>60</v>
      </c>
    </row>
    <row r="64" spans="1:11" ht="105">
      <c r="A64" s="150"/>
      <c r="B64" s="113" t="s">
        <v>471</v>
      </c>
      <c r="C64" s="82">
        <v>1</v>
      </c>
      <c r="D64" s="97" t="s">
        <v>522</v>
      </c>
      <c r="E64" s="82">
        <v>6</v>
      </c>
      <c r="F64" s="82">
        <v>24</v>
      </c>
      <c r="G64" s="82">
        <f t="shared" si="0"/>
        <v>144</v>
      </c>
      <c r="H64" s="82">
        <v>1</v>
      </c>
      <c r="I64" s="82">
        <f>G64*H64</f>
        <v>144</v>
      </c>
      <c r="J64" s="82">
        <v>1</v>
      </c>
      <c r="K64" s="82">
        <f t="shared" si="2"/>
        <v>144</v>
      </c>
    </row>
    <row r="65" spans="1:11" ht="36" customHeight="1">
      <c r="A65" s="150"/>
      <c r="B65" s="113" t="s">
        <v>588</v>
      </c>
      <c r="C65" s="82">
        <v>1</v>
      </c>
      <c r="D65" s="92" t="s">
        <v>588</v>
      </c>
      <c r="E65" s="82">
        <v>7</v>
      </c>
      <c r="F65" s="82">
        <v>10</v>
      </c>
      <c r="G65" s="82">
        <f t="shared" si="0"/>
        <v>70</v>
      </c>
      <c r="H65" s="82">
        <v>1</v>
      </c>
      <c r="I65" s="82">
        <f t="shared" si="1"/>
        <v>70</v>
      </c>
      <c r="J65" s="82">
        <v>1</v>
      </c>
      <c r="K65" s="82">
        <f t="shared" si="2"/>
        <v>70</v>
      </c>
    </row>
    <row r="66" spans="1:11" ht="25.5">
      <c r="A66" s="150"/>
      <c r="B66" s="113" t="s">
        <v>589</v>
      </c>
      <c r="C66" s="82">
        <v>1</v>
      </c>
      <c r="D66" s="92" t="s">
        <v>592</v>
      </c>
      <c r="E66" s="82">
        <v>7</v>
      </c>
      <c r="F66" s="82">
        <v>10</v>
      </c>
      <c r="G66" s="82">
        <f t="shared" si="0"/>
        <v>70</v>
      </c>
      <c r="H66" s="82">
        <v>1</v>
      </c>
      <c r="I66" s="82">
        <f t="shared" si="1"/>
        <v>70</v>
      </c>
      <c r="J66" s="82">
        <v>1</v>
      </c>
      <c r="K66" s="82">
        <f t="shared" si="2"/>
        <v>70</v>
      </c>
    </row>
    <row r="67" spans="1:11" ht="24" customHeight="1">
      <c r="A67" s="150"/>
      <c r="B67" s="113" t="s">
        <v>590</v>
      </c>
      <c r="C67" s="82">
        <v>1</v>
      </c>
      <c r="D67" s="92" t="s">
        <v>593</v>
      </c>
      <c r="E67" s="82">
        <v>7</v>
      </c>
      <c r="F67" s="82">
        <v>10</v>
      </c>
      <c r="G67" s="82">
        <f t="shared" si="0"/>
        <v>70</v>
      </c>
      <c r="H67" s="82">
        <v>1</v>
      </c>
      <c r="I67" s="82">
        <f>G67*H67</f>
        <v>70</v>
      </c>
      <c r="J67" s="82">
        <v>1</v>
      </c>
      <c r="K67" s="82">
        <f t="shared" si="2"/>
        <v>70</v>
      </c>
    </row>
    <row r="68" spans="1:11" ht="24.75" customHeight="1" thickBot="1">
      <c r="A68" s="151"/>
      <c r="B68" s="113" t="s">
        <v>591</v>
      </c>
      <c r="C68" s="82">
        <v>1</v>
      </c>
      <c r="D68" s="92" t="s">
        <v>594</v>
      </c>
      <c r="E68" s="82">
        <v>7</v>
      </c>
      <c r="F68" s="82">
        <v>10</v>
      </c>
      <c r="G68" s="82">
        <f t="shared" si="0"/>
        <v>70</v>
      </c>
      <c r="H68" s="82">
        <v>1</v>
      </c>
      <c r="I68" s="82">
        <f t="shared" si="1"/>
        <v>70</v>
      </c>
      <c r="J68" s="82">
        <v>1</v>
      </c>
      <c r="K68" s="82">
        <f t="shared" si="2"/>
        <v>70</v>
      </c>
    </row>
    <row r="69" spans="1:11" ht="28.5" customHeight="1" thickBot="1">
      <c r="A69" s="251" t="s">
        <v>596</v>
      </c>
      <c r="B69" s="251"/>
      <c r="C69" s="251"/>
      <c r="D69" s="251"/>
      <c r="E69" s="251"/>
      <c r="F69" s="251"/>
      <c r="G69" s="251"/>
      <c r="H69" s="279"/>
      <c r="I69" s="114">
        <f>I4+I10+I16+I19+I24+I32+I35+I40+I44+I48+I49+I50+I54+I57+I58+I60+I61+I62+I63+I64+I65+I66+I67+I68</f>
        <v>2962</v>
      </c>
      <c r="K69" s="114">
        <f>K4+K10+K16+K19+K24+K32+K35+K40+K44+K48+K49+K50+K54+K57+K58+K60+K61+K62+K63+K64+K65+K66+K67+K68</f>
        <v>3218</v>
      </c>
    </row>
  </sheetData>
  <sheetProtection/>
  <autoFilter ref="A3:K3"/>
  <mergeCells count="101">
    <mergeCell ref="I4:I9"/>
    <mergeCell ref="I10:I15"/>
    <mergeCell ref="I16:I18"/>
    <mergeCell ref="I19:I23"/>
    <mergeCell ref="J4:J9"/>
    <mergeCell ref="J10:J15"/>
    <mergeCell ref="J16:J18"/>
    <mergeCell ref="J19:J23"/>
    <mergeCell ref="A1:I1"/>
    <mergeCell ref="A4:A9"/>
    <mergeCell ref="H4:H9"/>
    <mergeCell ref="H16:H18"/>
    <mergeCell ref="E19:E23"/>
    <mergeCell ref="A10:A15"/>
    <mergeCell ref="E10:E15"/>
    <mergeCell ref="F10:F15"/>
    <mergeCell ref="B4:B9"/>
    <mergeCell ref="B10:B15"/>
    <mergeCell ref="G4:G9"/>
    <mergeCell ref="G10:G15"/>
    <mergeCell ref="F19:F23"/>
    <mergeCell ref="H19:H23"/>
    <mergeCell ref="G16:G18"/>
    <mergeCell ref="G19:G23"/>
    <mergeCell ref="H10:H15"/>
    <mergeCell ref="A19:A23"/>
    <mergeCell ref="F4:F9"/>
    <mergeCell ref="A16:A18"/>
    <mergeCell ref="E16:E18"/>
    <mergeCell ref="F16:F18"/>
    <mergeCell ref="B19:B23"/>
    <mergeCell ref="B16:B18"/>
    <mergeCell ref="E4:E9"/>
    <mergeCell ref="B24:B31"/>
    <mergeCell ref="E24:E31"/>
    <mergeCell ref="F24:F31"/>
    <mergeCell ref="G24:G31"/>
    <mergeCell ref="H24:H31"/>
    <mergeCell ref="I24:I31"/>
    <mergeCell ref="B32:B34"/>
    <mergeCell ref="E32:E34"/>
    <mergeCell ref="F32:F34"/>
    <mergeCell ref="G32:G34"/>
    <mergeCell ref="H32:H34"/>
    <mergeCell ref="I32:I34"/>
    <mergeCell ref="H35:H39"/>
    <mergeCell ref="I35:I39"/>
    <mergeCell ref="K4:K9"/>
    <mergeCell ref="K10:K15"/>
    <mergeCell ref="K16:K18"/>
    <mergeCell ref="K19:K23"/>
    <mergeCell ref="J24:J31"/>
    <mergeCell ref="K24:K31"/>
    <mergeCell ref="J32:J34"/>
    <mergeCell ref="K32:K34"/>
    <mergeCell ref="J35:J39"/>
    <mergeCell ref="K35:K39"/>
    <mergeCell ref="B40:B43"/>
    <mergeCell ref="E40:E43"/>
    <mergeCell ref="F40:F43"/>
    <mergeCell ref="G40:G43"/>
    <mergeCell ref="H40:H43"/>
    <mergeCell ref="I40:I43"/>
    <mergeCell ref="J40:J43"/>
    <mergeCell ref="K40:K43"/>
    <mergeCell ref="J44:J47"/>
    <mergeCell ref="K44:K47"/>
    <mergeCell ref="B44:B47"/>
    <mergeCell ref="E44:E47"/>
    <mergeCell ref="F44:F47"/>
    <mergeCell ref="G44:G47"/>
    <mergeCell ref="H44:H47"/>
    <mergeCell ref="I44:I47"/>
    <mergeCell ref="J58:J59"/>
    <mergeCell ref="K58:K59"/>
    <mergeCell ref="B54:B56"/>
    <mergeCell ref="E54:E56"/>
    <mergeCell ref="F54:F56"/>
    <mergeCell ref="G54:G56"/>
    <mergeCell ref="H54:H56"/>
    <mergeCell ref="I54:I56"/>
    <mergeCell ref="J50:J53"/>
    <mergeCell ref="K50:K53"/>
    <mergeCell ref="A69:H69"/>
    <mergeCell ref="J54:J56"/>
    <mergeCell ref="K54:K56"/>
    <mergeCell ref="E58:E59"/>
    <mergeCell ref="F58:F59"/>
    <mergeCell ref="G58:G59"/>
    <mergeCell ref="H58:H59"/>
    <mergeCell ref="I58:I59"/>
    <mergeCell ref="A24:A68"/>
    <mergeCell ref="E50:E53"/>
    <mergeCell ref="F50:F53"/>
    <mergeCell ref="G50:G53"/>
    <mergeCell ref="H50:H53"/>
    <mergeCell ref="I50:I53"/>
    <mergeCell ref="B35:B39"/>
    <mergeCell ref="E35:E39"/>
    <mergeCell ref="F35:F39"/>
    <mergeCell ref="G35:G3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85"/>
  <sheetViews>
    <sheetView zoomScalePageLayoutView="0" workbookViewId="0" topLeftCell="B1">
      <pane xSplit="1" ySplit="3" topLeftCell="C75" activePane="bottomRight" state="frozen"/>
      <selection pane="topLeft" activeCell="B1" sqref="B1"/>
      <selection pane="topRight" activeCell="C1" sqref="C1"/>
      <selection pane="bottomLeft" activeCell="B4" sqref="B4"/>
      <selection pane="bottomRight" activeCell="K55" sqref="K55:K61"/>
    </sheetView>
  </sheetViews>
  <sheetFormatPr defaultColWidth="9.140625" defaultRowHeight="12.75"/>
  <cols>
    <col min="2" max="2" width="42.57421875" style="0" customWidth="1"/>
    <col min="3" max="3" width="12.421875" style="0" customWidth="1"/>
    <col min="4" max="4" width="74.7109375" style="68" customWidth="1"/>
  </cols>
  <sheetData>
    <row r="1" spans="1:9" s="1" customFormat="1" ht="12.75">
      <c r="A1" s="250" t="s">
        <v>296</v>
      </c>
      <c r="B1" s="250"/>
      <c r="C1" s="250"/>
      <c r="D1" s="250"/>
      <c r="E1" s="250"/>
      <c r="F1" s="250"/>
      <c r="G1" s="250"/>
      <c r="H1" s="250"/>
      <c r="I1" s="250"/>
    </row>
    <row r="2" s="1" customFormat="1" ht="12.75">
      <c r="D2" s="2"/>
    </row>
    <row r="3" spans="1:11" s="77" customFormat="1" ht="38.25">
      <c r="A3" s="73" t="s">
        <v>3</v>
      </c>
      <c r="B3" s="76" t="s">
        <v>0</v>
      </c>
      <c r="C3" s="73" t="s">
        <v>4</v>
      </c>
      <c r="D3" s="73" t="s">
        <v>1</v>
      </c>
      <c r="E3" s="73" t="s">
        <v>2</v>
      </c>
      <c r="F3" s="73" t="s">
        <v>70</v>
      </c>
      <c r="G3" s="73" t="s">
        <v>97</v>
      </c>
      <c r="H3" s="73" t="s">
        <v>597</v>
      </c>
      <c r="I3" s="73" t="s">
        <v>526</v>
      </c>
      <c r="J3" s="73" t="s">
        <v>5</v>
      </c>
      <c r="K3" s="77" t="s">
        <v>216</v>
      </c>
    </row>
    <row r="4" spans="1:11" ht="20.25" customHeight="1">
      <c r="A4" s="294">
        <v>1</v>
      </c>
      <c r="B4" s="298" t="s">
        <v>315</v>
      </c>
      <c r="C4" s="3">
        <v>1</v>
      </c>
      <c r="D4" s="67" t="s">
        <v>91</v>
      </c>
      <c r="E4" s="294">
        <v>5</v>
      </c>
      <c r="F4" s="294">
        <v>12</v>
      </c>
      <c r="G4" s="294">
        <f>E4*F4</f>
        <v>60</v>
      </c>
      <c r="H4" s="294">
        <v>1</v>
      </c>
      <c r="I4" s="294">
        <f>G4*H4</f>
        <v>60</v>
      </c>
      <c r="J4" s="294">
        <v>2</v>
      </c>
      <c r="K4" s="294">
        <f>I4*J4</f>
        <v>120</v>
      </c>
    </row>
    <row r="5" spans="1:11" ht="20.25" customHeight="1">
      <c r="A5" s="294"/>
      <c r="B5" s="298"/>
      <c r="C5" s="3">
        <v>2</v>
      </c>
      <c r="D5" s="43" t="s">
        <v>304</v>
      </c>
      <c r="E5" s="294"/>
      <c r="F5" s="294"/>
      <c r="G5" s="294"/>
      <c r="H5" s="294"/>
      <c r="I5" s="294"/>
      <c r="J5" s="294"/>
      <c r="K5" s="294"/>
    </row>
    <row r="6" spans="1:11" ht="20.25" customHeight="1">
      <c r="A6" s="294"/>
      <c r="B6" s="298"/>
      <c r="C6" s="3">
        <v>3</v>
      </c>
      <c r="D6" s="67" t="s">
        <v>96</v>
      </c>
      <c r="E6" s="294"/>
      <c r="F6" s="294"/>
      <c r="G6" s="294"/>
      <c r="H6" s="294"/>
      <c r="I6" s="294"/>
      <c r="J6" s="294"/>
      <c r="K6" s="294"/>
    </row>
    <row r="7" spans="1:11" ht="31.5" customHeight="1">
      <c r="A7" s="294"/>
      <c r="B7" s="298"/>
      <c r="C7" s="3">
        <v>4</v>
      </c>
      <c r="D7" s="66" t="s">
        <v>308</v>
      </c>
      <c r="E7" s="294"/>
      <c r="F7" s="294"/>
      <c r="G7" s="294"/>
      <c r="H7" s="294"/>
      <c r="I7" s="294"/>
      <c r="J7" s="294"/>
      <c r="K7" s="294"/>
    </row>
    <row r="8" spans="1:11" ht="20.25" customHeight="1">
      <c r="A8" s="294"/>
      <c r="B8" s="298"/>
      <c r="C8" s="3">
        <v>5</v>
      </c>
      <c r="D8" s="43" t="s">
        <v>316</v>
      </c>
      <c r="E8" s="294"/>
      <c r="F8" s="294"/>
      <c r="G8" s="294"/>
      <c r="H8" s="294"/>
      <c r="I8" s="294"/>
      <c r="J8" s="294"/>
      <c r="K8" s="294"/>
    </row>
    <row r="9" spans="1:11" ht="20.25" customHeight="1">
      <c r="A9" s="294"/>
      <c r="B9" s="298"/>
      <c r="C9" s="3">
        <v>6</v>
      </c>
      <c r="D9" s="43" t="s">
        <v>68</v>
      </c>
      <c r="E9" s="294"/>
      <c r="F9" s="294"/>
      <c r="G9" s="294"/>
      <c r="H9" s="294"/>
      <c r="I9" s="294"/>
      <c r="J9" s="294"/>
      <c r="K9" s="294"/>
    </row>
    <row r="10" spans="1:11" ht="20.25" customHeight="1">
      <c r="A10" s="295">
        <v>2</v>
      </c>
      <c r="B10" s="297" t="s">
        <v>314</v>
      </c>
      <c r="C10" s="38">
        <v>1</v>
      </c>
      <c r="D10" s="70" t="s">
        <v>93</v>
      </c>
      <c r="E10" s="295">
        <v>5</v>
      </c>
      <c r="F10" s="295">
        <v>16</v>
      </c>
      <c r="G10" s="295">
        <f>E10*F10</f>
        <v>80</v>
      </c>
      <c r="H10" s="295">
        <v>1</v>
      </c>
      <c r="I10" s="295">
        <f>G10*H10</f>
        <v>80</v>
      </c>
      <c r="J10" s="295">
        <v>1</v>
      </c>
      <c r="K10" s="295">
        <f>I10*J10</f>
        <v>80</v>
      </c>
    </row>
    <row r="11" spans="1:11" ht="20.25" customHeight="1">
      <c r="A11" s="295"/>
      <c r="B11" s="297"/>
      <c r="C11" s="38">
        <v>2</v>
      </c>
      <c r="D11" s="47" t="s">
        <v>305</v>
      </c>
      <c r="E11" s="295"/>
      <c r="F11" s="295"/>
      <c r="G11" s="295"/>
      <c r="H11" s="295"/>
      <c r="I11" s="295"/>
      <c r="J11" s="295"/>
      <c r="K11" s="295"/>
    </row>
    <row r="12" spans="1:11" ht="20.25" customHeight="1">
      <c r="A12" s="295"/>
      <c r="B12" s="297"/>
      <c r="C12" s="38">
        <v>3</v>
      </c>
      <c r="D12" s="70" t="s">
        <v>95</v>
      </c>
      <c r="E12" s="295"/>
      <c r="F12" s="295"/>
      <c r="G12" s="295"/>
      <c r="H12" s="295"/>
      <c r="I12" s="295"/>
      <c r="J12" s="295"/>
      <c r="K12" s="295"/>
    </row>
    <row r="13" spans="1:11" ht="32.25" customHeight="1">
      <c r="A13" s="295"/>
      <c r="B13" s="297"/>
      <c r="C13" s="38">
        <v>4</v>
      </c>
      <c r="D13" s="48" t="s">
        <v>309</v>
      </c>
      <c r="E13" s="295"/>
      <c r="F13" s="295"/>
      <c r="G13" s="295"/>
      <c r="H13" s="295"/>
      <c r="I13" s="295"/>
      <c r="J13" s="295"/>
      <c r="K13" s="295"/>
    </row>
    <row r="14" spans="1:11" ht="20.25" customHeight="1">
      <c r="A14" s="295"/>
      <c r="B14" s="297"/>
      <c r="C14" s="38">
        <v>5</v>
      </c>
      <c r="D14" s="47" t="s">
        <v>317</v>
      </c>
      <c r="E14" s="295"/>
      <c r="F14" s="295"/>
      <c r="G14" s="295"/>
      <c r="H14" s="295"/>
      <c r="I14" s="295"/>
      <c r="J14" s="295"/>
      <c r="K14" s="295"/>
    </row>
    <row r="15" spans="1:11" ht="20.25" customHeight="1">
      <c r="A15" s="295"/>
      <c r="B15" s="297"/>
      <c r="C15" s="38">
        <v>6</v>
      </c>
      <c r="D15" s="47" t="s">
        <v>68</v>
      </c>
      <c r="E15" s="295"/>
      <c r="F15" s="295"/>
      <c r="G15" s="295"/>
      <c r="H15" s="295"/>
      <c r="I15" s="295"/>
      <c r="J15" s="295"/>
      <c r="K15" s="295"/>
    </row>
    <row r="16" spans="1:11" ht="20.25" customHeight="1">
      <c r="A16" s="294">
        <v>3</v>
      </c>
      <c r="B16" s="298" t="s">
        <v>321</v>
      </c>
      <c r="C16" s="3">
        <v>1</v>
      </c>
      <c r="D16" s="67" t="s">
        <v>323</v>
      </c>
      <c r="E16" s="294">
        <v>4</v>
      </c>
      <c r="F16" s="294">
        <v>12</v>
      </c>
      <c r="G16" s="294">
        <f>E16*F16</f>
        <v>48</v>
      </c>
      <c r="H16" s="294">
        <v>1</v>
      </c>
      <c r="I16" s="294">
        <f>G16*H16</f>
        <v>48</v>
      </c>
      <c r="J16" s="294">
        <v>4</v>
      </c>
      <c r="K16" s="294">
        <f>I16*J16</f>
        <v>192</v>
      </c>
    </row>
    <row r="17" spans="1:11" ht="27.75" customHeight="1">
      <c r="A17" s="294"/>
      <c r="B17" s="298"/>
      <c r="C17" s="3">
        <v>2</v>
      </c>
      <c r="D17" s="66" t="s">
        <v>309</v>
      </c>
      <c r="E17" s="294"/>
      <c r="F17" s="294"/>
      <c r="G17" s="294"/>
      <c r="H17" s="294"/>
      <c r="I17" s="294"/>
      <c r="J17" s="294"/>
      <c r="K17" s="294"/>
    </row>
    <row r="18" spans="1:11" ht="20.25" customHeight="1">
      <c r="A18" s="294"/>
      <c r="B18" s="298"/>
      <c r="C18" s="3">
        <v>3</v>
      </c>
      <c r="D18" s="67" t="s">
        <v>322</v>
      </c>
      <c r="E18" s="294"/>
      <c r="F18" s="294"/>
      <c r="G18" s="294"/>
      <c r="H18" s="294"/>
      <c r="I18" s="294"/>
      <c r="J18" s="294"/>
      <c r="K18" s="294"/>
    </row>
    <row r="19" spans="1:11" ht="20.25" customHeight="1">
      <c r="A19" s="294"/>
      <c r="B19" s="298"/>
      <c r="C19" s="3">
        <v>4</v>
      </c>
      <c r="D19" s="43" t="s">
        <v>68</v>
      </c>
      <c r="E19" s="294"/>
      <c r="F19" s="294"/>
      <c r="G19" s="294"/>
      <c r="H19" s="294"/>
      <c r="I19" s="294"/>
      <c r="J19" s="294"/>
      <c r="K19" s="294"/>
    </row>
    <row r="20" spans="1:11" ht="20.25" customHeight="1">
      <c r="A20" s="295">
        <v>4</v>
      </c>
      <c r="B20" s="297" t="s">
        <v>313</v>
      </c>
      <c r="C20" s="38">
        <v>1</v>
      </c>
      <c r="D20" s="70" t="s">
        <v>92</v>
      </c>
      <c r="E20" s="295">
        <v>4</v>
      </c>
      <c r="F20" s="295">
        <v>8</v>
      </c>
      <c r="G20" s="295">
        <f>E20*F20</f>
        <v>32</v>
      </c>
      <c r="H20" s="295">
        <v>1</v>
      </c>
      <c r="I20" s="295">
        <f>G20*H20</f>
        <v>32</v>
      </c>
      <c r="J20" s="295">
        <v>4</v>
      </c>
      <c r="K20" s="295">
        <f>I20*J20</f>
        <v>128</v>
      </c>
    </row>
    <row r="21" spans="1:11" ht="20.25" customHeight="1">
      <c r="A21" s="295"/>
      <c r="B21" s="297"/>
      <c r="C21" s="38">
        <v>2</v>
      </c>
      <c r="D21" s="47" t="s">
        <v>306</v>
      </c>
      <c r="E21" s="295"/>
      <c r="F21" s="295"/>
      <c r="G21" s="295"/>
      <c r="H21" s="295"/>
      <c r="I21" s="295"/>
      <c r="J21" s="295"/>
      <c r="K21" s="295"/>
    </row>
    <row r="22" spans="1:11" ht="20.25" customHeight="1">
      <c r="A22" s="295"/>
      <c r="B22" s="297"/>
      <c r="C22" s="38">
        <v>3</v>
      </c>
      <c r="D22" s="47" t="s">
        <v>307</v>
      </c>
      <c r="E22" s="295"/>
      <c r="F22" s="295"/>
      <c r="G22" s="295"/>
      <c r="H22" s="295"/>
      <c r="I22" s="295"/>
      <c r="J22" s="295"/>
      <c r="K22" s="295"/>
    </row>
    <row r="23" spans="1:11" ht="20.25" customHeight="1">
      <c r="A23" s="295"/>
      <c r="B23" s="297"/>
      <c r="C23" s="38">
        <v>4</v>
      </c>
      <c r="D23" s="47" t="s">
        <v>318</v>
      </c>
      <c r="E23" s="295"/>
      <c r="F23" s="295"/>
      <c r="G23" s="295"/>
      <c r="H23" s="295"/>
      <c r="I23" s="295"/>
      <c r="J23" s="295"/>
      <c r="K23" s="295"/>
    </row>
    <row r="24" spans="1:11" ht="20.25" customHeight="1">
      <c r="A24" s="295"/>
      <c r="B24" s="297"/>
      <c r="C24" s="38">
        <v>5</v>
      </c>
      <c r="D24" s="47" t="s">
        <v>68</v>
      </c>
      <c r="E24" s="295"/>
      <c r="F24" s="295"/>
      <c r="G24" s="295"/>
      <c r="H24" s="295"/>
      <c r="I24" s="295"/>
      <c r="J24" s="295"/>
      <c r="K24" s="295"/>
    </row>
    <row r="25" spans="1:11" ht="20.25" customHeight="1">
      <c r="A25" s="294">
        <v>5</v>
      </c>
      <c r="B25" s="298" t="s">
        <v>312</v>
      </c>
      <c r="C25" s="3">
        <v>1</v>
      </c>
      <c r="D25" s="67" t="s">
        <v>320</v>
      </c>
      <c r="E25" s="294">
        <v>4</v>
      </c>
      <c r="F25" s="294">
        <v>10</v>
      </c>
      <c r="G25" s="294">
        <f>E25*F25</f>
        <v>40</v>
      </c>
      <c r="H25" s="294">
        <v>1</v>
      </c>
      <c r="I25" s="294">
        <f>G25*H25</f>
        <v>40</v>
      </c>
      <c r="J25" s="294">
        <v>1</v>
      </c>
      <c r="K25" s="294">
        <f>I25*J25</f>
        <v>40</v>
      </c>
    </row>
    <row r="26" spans="1:11" ht="20.25" customHeight="1">
      <c r="A26" s="294"/>
      <c r="B26" s="298"/>
      <c r="C26" s="3">
        <v>2</v>
      </c>
      <c r="D26" s="43" t="s">
        <v>94</v>
      </c>
      <c r="E26" s="294"/>
      <c r="F26" s="294"/>
      <c r="G26" s="294"/>
      <c r="H26" s="294"/>
      <c r="I26" s="294"/>
      <c r="J26" s="294"/>
      <c r="K26" s="294"/>
    </row>
    <row r="27" spans="1:11" ht="20.25" customHeight="1">
      <c r="A27" s="294"/>
      <c r="B27" s="298"/>
      <c r="C27" s="3">
        <v>3</v>
      </c>
      <c r="D27" s="43" t="s">
        <v>319</v>
      </c>
      <c r="E27" s="294"/>
      <c r="F27" s="294"/>
      <c r="G27" s="294"/>
      <c r="H27" s="294"/>
      <c r="I27" s="294"/>
      <c r="J27" s="294"/>
      <c r="K27" s="294"/>
    </row>
    <row r="28" spans="1:11" ht="20.25" customHeight="1">
      <c r="A28" s="294"/>
      <c r="B28" s="298"/>
      <c r="C28" s="3">
        <v>4</v>
      </c>
      <c r="D28" s="69" t="s">
        <v>68</v>
      </c>
      <c r="E28" s="294"/>
      <c r="F28" s="294"/>
      <c r="G28" s="294"/>
      <c r="H28" s="294"/>
      <c r="I28" s="294"/>
      <c r="J28" s="294"/>
      <c r="K28" s="294"/>
    </row>
    <row r="29" spans="1:11" ht="44.25" customHeight="1">
      <c r="A29" s="181">
        <v>6</v>
      </c>
      <c r="B29" s="207" t="s">
        <v>311</v>
      </c>
      <c r="C29" s="38">
        <v>1</v>
      </c>
      <c r="D29" s="48" t="s">
        <v>302</v>
      </c>
      <c r="E29" s="181">
        <v>3</v>
      </c>
      <c r="F29" s="181">
        <v>7</v>
      </c>
      <c r="G29" s="181">
        <f>E29*F29</f>
        <v>21</v>
      </c>
      <c r="H29" s="181">
        <v>1</v>
      </c>
      <c r="I29" s="181">
        <f>G29*H29</f>
        <v>21</v>
      </c>
      <c r="J29" s="181">
        <v>6</v>
      </c>
      <c r="K29" s="181">
        <f>I29*J29</f>
        <v>126</v>
      </c>
    </row>
    <row r="30" spans="1:11" ht="21.75" customHeight="1">
      <c r="A30" s="182"/>
      <c r="B30" s="208"/>
      <c r="C30" s="38">
        <v>2</v>
      </c>
      <c r="D30" s="47" t="s">
        <v>297</v>
      </c>
      <c r="E30" s="182"/>
      <c r="F30" s="182"/>
      <c r="G30" s="182"/>
      <c r="H30" s="182"/>
      <c r="I30" s="182"/>
      <c r="J30" s="182"/>
      <c r="K30" s="182"/>
    </row>
    <row r="31" spans="1:11" ht="20.25" customHeight="1">
      <c r="A31" s="182"/>
      <c r="B31" s="208"/>
      <c r="C31" s="38">
        <v>3</v>
      </c>
      <c r="D31" s="48" t="s">
        <v>303</v>
      </c>
      <c r="E31" s="182"/>
      <c r="F31" s="182"/>
      <c r="G31" s="182"/>
      <c r="H31" s="182"/>
      <c r="I31" s="182"/>
      <c r="J31" s="182"/>
      <c r="K31" s="182"/>
    </row>
    <row r="32" spans="1:11" ht="20.25" customHeight="1">
      <c r="A32" s="182"/>
      <c r="B32" s="208"/>
      <c r="C32" s="65">
        <v>4</v>
      </c>
      <c r="D32" s="48" t="s">
        <v>369</v>
      </c>
      <c r="E32" s="182"/>
      <c r="F32" s="182"/>
      <c r="G32" s="182"/>
      <c r="H32" s="182"/>
      <c r="I32" s="182"/>
      <c r="J32" s="182"/>
      <c r="K32" s="182"/>
    </row>
    <row r="33" spans="1:11" ht="18.75" customHeight="1">
      <c r="A33" s="183"/>
      <c r="B33" s="209"/>
      <c r="C33" s="65">
        <v>5</v>
      </c>
      <c r="D33" s="47" t="s">
        <v>68</v>
      </c>
      <c r="E33" s="183"/>
      <c r="F33" s="183"/>
      <c r="G33" s="183"/>
      <c r="H33" s="183"/>
      <c r="I33" s="183"/>
      <c r="J33" s="183"/>
      <c r="K33" s="183"/>
    </row>
    <row r="34" spans="1:11" ht="20.25" customHeight="1">
      <c r="A34" s="228">
        <v>7</v>
      </c>
      <c r="B34" s="231" t="s">
        <v>310</v>
      </c>
      <c r="C34" s="3">
        <v>1</v>
      </c>
      <c r="D34" s="43" t="s">
        <v>298</v>
      </c>
      <c r="E34" s="228">
        <v>3</v>
      </c>
      <c r="F34" s="228">
        <v>16</v>
      </c>
      <c r="G34" s="228">
        <f>E34*F34</f>
        <v>48</v>
      </c>
      <c r="H34" s="228">
        <v>1</v>
      </c>
      <c r="I34" s="228">
        <f>G34*H34</f>
        <v>48</v>
      </c>
      <c r="J34" s="149">
        <v>6</v>
      </c>
      <c r="K34" s="149">
        <f>I34*J34</f>
        <v>288</v>
      </c>
    </row>
    <row r="35" spans="1:11" ht="20.25" customHeight="1">
      <c r="A35" s="229"/>
      <c r="B35" s="232"/>
      <c r="C35" s="3">
        <v>2</v>
      </c>
      <c r="D35" s="66" t="s">
        <v>299</v>
      </c>
      <c r="E35" s="229"/>
      <c r="F35" s="229"/>
      <c r="G35" s="229"/>
      <c r="H35" s="229"/>
      <c r="I35" s="229"/>
      <c r="J35" s="150"/>
      <c r="K35" s="150"/>
    </row>
    <row r="36" spans="1:11" ht="20.25" customHeight="1">
      <c r="A36" s="229"/>
      <c r="B36" s="232"/>
      <c r="C36" s="3">
        <v>3</v>
      </c>
      <c r="D36" s="43" t="s">
        <v>297</v>
      </c>
      <c r="E36" s="229"/>
      <c r="F36" s="229"/>
      <c r="G36" s="229"/>
      <c r="H36" s="229"/>
      <c r="I36" s="229"/>
      <c r="J36" s="150"/>
      <c r="K36" s="150"/>
    </row>
    <row r="37" spans="1:11" ht="20.25" customHeight="1">
      <c r="A37" s="229"/>
      <c r="B37" s="232"/>
      <c r="C37" s="3">
        <v>4</v>
      </c>
      <c r="D37" s="66" t="s">
        <v>300</v>
      </c>
      <c r="E37" s="229"/>
      <c r="F37" s="229"/>
      <c r="G37" s="229"/>
      <c r="H37" s="229"/>
      <c r="I37" s="229"/>
      <c r="J37" s="150"/>
      <c r="K37" s="150"/>
    </row>
    <row r="38" spans="1:11" ht="20.25" customHeight="1">
      <c r="A38" s="229"/>
      <c r="B38" s="232"/>
      <c r="C38" s="3">
        <v>5</v>
      </c>
      <c r="D38" s="43" t="s">
        <v>301</v>
      </c>
      <c r="E38" s="229"/>
      <c r="F38" s="229"/>
      <c r="G38" s="229"/>
      <c r="H38" s="229"/>
      <c r="I38" s="229"/>
      <c r="J38" s="150"/>
      <c r="K38" s="150"/>
    </row>
    <row r="39" spans="1:11" ht="20.25" customHeight="1">
      <c r="A39" s="229"/>
      <c r="B39" s="232"/>
      <c r="C39" s="3">
        <v>6</v>
      </c>
      <c r="D39" s="46" t="s">
        <v>369</v>
      </c>
      <c r="E39" s="229"/>
      <c r="F39" s="229"/>
      <c r="G39" s="229"/>
      <c r="H39" s="229"/>
      <c r="I39" s="229"/>
      <c r="J39" s="150"/>
      <c r="K39" s="150"/>
    </row>
    <row r="40" spans="1:11" ht="20.25" customHeight="1">
      <c r="A40" s="230"/>
      <c r="B40" s="233"/>
      <c r="C40" s="3">
        <v>7</v>
      </c>
      <c r="D40" s="43" t="s">
        <v>68</v>
      </c>
      <c r="E40" s="230"/>
      <c r="F40" s="230"/>
      <c r="G40" s="230"/>
      <c r="H40" s="230"/>
      <c r="I40" s="230"/>
      <c r="J40" s="151"/>
      <c r="K40" s="151"/>
    </row>
    <row r="41" spans="1:11" ht="20.25" customHeight="1">
      <c r="A41" s="181">
        <v>8</v>
      </c>
      <c r="B41" s="207" t="s">
        <v>324</v>
      </c>
      <c r="C41" s="38">
        <v>1</v>
      </c>
      <c r="D41" s="47" t="s">
        <v>325</v>
      </c>
      <c r="E41" s="181">
        <v>3</v>
      </c>
      <c r="F41" s="181">
        <v>6</v>
      </c>
      <c r="G41" s="181">
        <f>E41*F41</f>
        <v>18</v>
      </c>
      <c r="H41" s="181">
        <v>1</v>
      </c>
      <c r="I41" s="181">
        <f>G41*H41</f>
        <v>18</v>
      </c>
      <c r="J41" s="181">
        <v>6</v>
      </c>
      <c r="K41" s="181">
        <f>I41*J41</f>
        <v>108</v>
      </c>
    </row>
    <row r="42" spans="1:11" ht="20.25" customHeight="1">
      <c r="A42" s="182"/>
      <c r="B42" s="208"/>
      <c r="C42" s="38">
        <v>2</v>
      </c>
      <c r="D42" s="48" t="s">
        <v>326</v>
      </c>
      <c r="E42" s="182"/>
      <c r="F42" s="182"/>
      <c r="G42" s="182"/>
      <c r="H42" s="182"/>
      <c r="I42" s="182"/>
      <c r="J42" s="182"/>
      <c r="K42" s="182"/>
    </row>
    <row r="43" spans="1:11" ht="20.25" customHeight="1">
      <c r="A43" s="182"/>
      <c r="B43" s="208"/>
      <c r="C43" s="38">
        <v>3</v>
      </c>
      <c r="D43" s="47" t="s">
        <v>327</v>
      </c>
      <c r="E43" s="182"/>
      <c r="F43" s="182"/>
      <c r="G43" s="182"/>
      <c r="H43" s="182"/>
      <c r="I43" s="182"/>
      <c r="J43" s="182"/>
      <c r="K43" s="182"/>
    </row>
    <row r="44" spans="1:11" ht="20.25" customHeight="1">
      <c r="A44" s="182"/>
      <c r="B44" s="208"/>
      <c r="C44" s="38">
        <v>4</v>
      </c>
      <c r="D44" s="48" t="s">
        <v>369</v>
      </c>
      <c r="E44" s="182"/>
      <c r="F44" s="182"/>
      <c r="G44" s="182"/>
      <c r="H44" s="182"/>
      <c r="I44" s="182"/>
      <c r="J44" s="182"/>
      <c r="K44" s="182"/>
    </row>
    <row r="45" spans="1:11" ht="20.25" customHeight="1">
      <c r="A45" s="183"/>
      <c r="B45" s="209"/>
      <c r="C45" s="38">
        <v>5</v>
      </c>
      <c r="D45" s="47" t="s">
        <v>68</v>
      </c>
      <c r="E45" s="183"/>
      <c r="F45" s="183"/>
      <c r="G45" s="183"/>
      <c r="H45" s="183"/>
      <c r="I45" s="183"/>
      <c r="J45" s="183"/>
      <c r="K45" s="183"/>
    </row>
    <row r="46" spans="1:11" ht="20.25" customHeight="1">
      <c r="A46" s="294">
        <v>9</v>
      </c>
      <c r="B46" s="296" t="s">
        <v>328</v>
      </c>
      <c r="C46" s="3">
        <v>1</v>
      </c>
      <c r="D46" s="67" t="s">
        <v>329</v>
      </c>
      <c r="E46" s="294">
        <v>3</v>
      </c>
      <c r="F46" s="294">
        <v>4</v>
      </c>
      <c r="G46" s="294">
        <f>E46*F46</f>
        <v>12</v>
      </c>
      <c r="H46" s="294">
        <v>1</v>
      </c>
      <c r="I46" s="294">
        <f>G46*H46</f>
        <v>12</v>
      </c>
      <c r="J46" s="294">
        <v>2</v>
      </c>
      <c r="K46" s="294">
        <f>I46*J46</f>
        <v>24</v>
      </c>
    </row>
    <row r="47" spans="1:11" ht="20.25" customHeight="1">
      <c r="A47" s="294"/>
      <c r="B47" s="296"/>
      <c r="C47" s="3">
        <v>2</v>
      </c>
      <c r="D47" s="43" t="s">
        <v>330</v>
      </c>
      <c r="E47" s="294"/>
      <c r="F47" s="294"/>
      <c r="G47" s="294"/>
      <c r="H47" s="294"/>
      <c r="I47" s="294"/>
      <c r="J47" s="294"/>
      <c r="K47" s="294"/>
    </row>
    <row r="48" spans="1:11" ht="20.25" customHeight="1">
      <c r="A48" s="294"/>
      <c r="B48" s="296"/>
      <c r="C48" s="3">
        <v>3</v>
      </c>
      <c r="D48" s="67" t="s">
        <v>331</v>
      </c>
      <c r="E48" s="294"/>
      <c r="F48" s="294"/>
      <c r="G48" s="294"/>
      <c r="H48" s="294"/>
      <c r="I48" s="294"/>
      <c r="J48" s="294"/>
      <c r="K48" s="294"/>
    </row>
    <row r="49" spans="1:11" ht="20.25" customHeight="1">
      <c r="A49" s="294"/>
      <c r="B49" s="296"/>
      <c r="C49" s="3">
        <v>4</v>
      </c>
      <c r="D49" s="46" t="s">
        <v>369</v>
      </c>
      <c r="E49" s="294"/>
      <c r="F49" s="294"/>
      <c r="G49" s="294"/>
      <c r="H49" s="294"/>
      <c r="I49" s="294"/>
      <c r="J49" s="294"/>
      <c r="K49" s="294"/>
    </row>
    <row r="50" spans="1:11" ht="20.25" customHeight="1">
      <c r="A50" s="294"/>
      <c r="B50" s="296"/>
      <c r="C50" s="3">
        <v>5</v>
      </c>
      <c r="D50" s="43" t="s">
        <v>68</v>
      </c>
      <c r="E50" s="294"/>
      <c r="F50" s="294"/>
      <c r="G50" s="294"/>
      <c r="H50" s="294"/>
      <c r="I50" s="294"/>
      <c r="J50" s="294"/>
      <c r="K50" s="294"/>
    </row>
    <row r="51" spans="1:11" ht="20.25" customHeight="1">
      <c r="A51" s="295">
        <v>10</v>
      </c>
      <c r="B51" s="175" t="s">
        <v>341</v>
      </c>
      <c r="C51" s="38">
        <v>1</v>
      </c>
      <c r="D51" s="47" t="s">
        <v>343</v>
      </c>
      <c r="E51" s="295">
        <v>3</v>
      </c>
      <c r="F51" s="295">
        <v>4</v>
      </c>
      <c r="G51" s="295">
        <f>E51*F51</f>
        <v>12</v>
      </c>
      <c r="H51" s="295">
        <v>1</v>
      </c>
      <c r="I51" s="295">
        <f>G51*H51</f>
        <v>12</v>
      </c>
      <c r="J51" s="295">
        <v>4</v>
      </c>
      <c r="K51" s="295">
        <f>I51*J51</f>
        <v>48</v>
      </c>
    </row>
    <row r="52" spans="1:11" ht="20.25" customHeight="1">
      <c r="A52" s="295"/>
      <c r="B52" s="175"/>
      <c r="C52" s="38">
        <v>2</v>
      </c>
      <c r="D52" s="47" t="s">
        <v>342</v>
      </c>
      <c r="E52" s="295"/>
      <c r="F52" s="295"/>
      <c r="G52" s="295"/>
      <c r="H52" s="295"/>
      <c r="I52" s="295"/>
      <c r="J52" s="295"/>
      <c r="K52" s="295"/>
    </row>
    <row r="53" spans="1:11" ht="20.25" customHeight="1">
      <c r="A53" s="295"/>
      <c r="B53" s="175"/>
      <c r="C53" s="38">
        <v>3</v>
      </c>
      <c r="D53" s="48" t="s">
        <v>369</v>
      </c>
      <c r="E53" s="295"/>
      <c r="F53" s="295"/>
      <c r="G53" s="295"/>
      <c r="H53" s="295"/>
      <c r="I53" s="295"/>
      <c r="J53" s="295"/>
      <c r="K53" s="295"/>
    </row>
    <row r="54" spans="1:11" ht="20.25" customHeight="1">
      <c r="A54" s="295"/>
      <c r="B54" s="175"/>
      <c r="C54" s="38">
        <v>4</v>
      </c>
      <c r="D54" s="47" t="s">
        <v>68</v>
      </c>
      <c r="E54" s="295"/>
      <c r="F54" s="295"/>
      <c r="G54" s="295"/>
      <c r="H54" s="295"/>
      <c r="I54" s="295"/>
      <c r="J54" s="295"/>
      <c r="K54" s="295"/>
    </row>
    <row r="55" spans="1:11" ht="20.25" customHeight="1">
      <c r="A55" s="228">
        <v>11</v>
      </c>
      <c r="B55" s="231" t="s">
        <v>332</v>
      </c>
      <c r="C55" s="3">
        <v>1</v>
      </c>
      <c r="D55" s="67" t="s">
        <v>93</v>
      </c>
      <c r="E55" s="228">
        <v>4</v>
      </c>
      <c r="F55" s="228">
        <v>14</v>
      </c>
      <c r="G55" s="228">
        <f>E55*F55</f>
        <v>56</v>
      </c>
      <c r="H55" s="228">
        <v>1</v>
      </c>
      <c r="I55" s="228">
        <f>G55*H55</f>
        <v>56</v>
      </c>
      <c r="J55" s="149">
        <v>4</v>
      </c>
      <c r="K55" s="149">
        <f>I55*J55</f>
        <v>224</v>
      </c>
    </row>
    <row r="56" spans="1:11" ht="20.25" customHeight="1">
      <c r="A56" s="229"/>
      <c r="B56" s="232"/>
      <c r="C56" s="3">
        <v>2</v>
      </c>
      <c r="D56" s="43" t="s">
        <v>333</v>
      </c>
      <c r="E56" s="229"/>
      <c r="F56" s="229"/>
      <c r="G56" s="229"/>
      <c r="H56" s="229"/>
      <c r="I56" s="229"/>
      <c r="J56" s="150"/>
      <c r="K56" s="150"/>
    </row>
    <row r="57" spans="1:11" ht="20.25" customHeight="1">
      <c r="A57" s="229"/>
      <c r="B57" s="232"/>
      <c r="C57" s="3">
        <v>3</v>
      </c>
      <c r="D57" s="43" t="s">
        <v>334</v>
      </c>
      <c r="E57" s="229"/>
      <c r="F57" s="229"/>
      <c r="G57" s="229"/>
      <c r="H57" s="229"/>
      <c r="I57" s="229"/>
      <c r="J57" s="150"/>
      <c r="K57" s="150"/>
    </row>
    <row r="58" spans="1:11" ht="20.25" customHeight="1">
      <c r="A58" s="229"/>
      <c r="B58" s="232"/>
      <c r="C58" s="3">
        <v>4</v>
      </c>
      <c r="D58" s="43" t="s">
        <v>95</v>
      </c>
      <c r="E58" s="229"/>
      <c r="F58" s="229"/>
      <c r="G58" s="229"/>
      <c r="H58" s="229"/>
      <c r="I58" s="229"/>
      <c r="J58" s="150"/>
      <c r="K58" s="150"/>
    </row>
    <row r="59" spans="1:11" ht="30" customHeight="1">
      <c r="A59" s="229"/>
      <c r="B59" s="232"/>
      <c r="C59" s="3">
        <v>5</v>
      </c>
      <c r="D59" s="66" t="s">
        <v>309</v>
      </c>
      <c r="E59" s="229"/>
      <c r="F59" s="229"/>
      <c r="G59" s="229"/>
      <c r="H59" s="229"/>
      <c r="I59" s="229"/>
      <c r="J59" s="150"/>
      <c r="K59" s="150"/>
    </row>
    <row r="60" spans="1:11" ht="20.25" customHeight="1">
      <c r="A60" s="229"/>
      <c r="B60" s="232"/>
      <c r="C60" s="3">
        <v>6</v>
      </c>
      <c r="D60" s="46" t="s">
        <v>369</v>
      </c>
      <c r="E60" s="229"/>
      <c r="F60" s="229"/>
      <c r="G60" s="229"/>
      <c r="H60" s="229"/>
      <c r="I60" s="229"/>
      <c r="J60" s="150"/>
      <c r="K60" s="150"/>
    </row>
    <row r="61" spans="1:11" ht="20.25" customHeight="1">
      <c r="A61" s="230"/>
      <c r="B61" s="233"/>
      <c r="C61" s="3">
        <v>7</v>
      </c>
      <c r="D61" s="43" t="s">
        <v>68</v>
      </c>
      <c r="E61" s="230"/>
      <c r="F61" s="230"/>
      <c r="G61" s="230"/>
      <c r="H61" s="230"/>
      <c r="I61" s="230"/>
      <c r="J61" s="151"/>
      <c r="K61" s="151"/>
    </row>
    <row r="62" spans="1:11" ht="20.25" customHeight="1">
      <c r="A62" s="295">
        <v>12</v>
      </c>
      <c r="B62" s="175" t="s">
        <v>335</v>
      </c>
      <c r="C62" s="38">
        <v>1</v>
      </c>
      <c r="D62" s="70" t="s">
        <v>338</v>
      </c>
      <c r="E62" s="295">
        <v>4</v>
      </c>
      <c r="F62" s="295">
        <v>12</v>
      </c>
      <c r="G62" s="295">
        <f>E62*F62</f>
        <v>48</v>
      </c>
      <c r="H62" s="295">
        <v>1</v>
      </c>
      <c r="I62" s="295">
        <f>G62*H62</f>
        <v>48</v>
      </c>
      <c r="J62" s="295">
        <v>1</v>
      </c>
      <c r="K62" s="295">
        <f>I62*J62</f>
        <v>48</v>
      </c>
    </row>
    <row r="63" spans="1:11" ht="20.25" customHeight="1">
      <c r="A63" s="295"/>
      <c r="B63" s="175"/>
      <c r="C63" s="38">
        <v>2</v>
      </c>
      <c r="D63" s="47" t="s">
        <v>336</v>
      </c>
      <c r="E63" s="295"/>
      <c r="F63" s="295"/>
      <c r="G63" s="295"/>
      <c r="H63" s="295"/>
      <c r="I63" s="295"/>
      <c r="J63" s="295"/>
      <c r="K63" s="295"/>
    </row>
    <row r="64" spans="1:11" ht="20.25" customHeight="1">
      <c r="A64" s="295"/>
      <c r="B64" s="175"/>
      <c r="C64" s="38">
        <v>3</v>
      </c>
      <c r="D64" s="70" t="s">
        <v>337</v>
      </c>
      <c r="E64" s="295"/>
      <c r="F64" s="295"/>
      <c r="G64" s="295"/>
      <c r="H64" s="295"/>
      <c r="I64" s="295"/>
      <c r="J64" s="295"/>
      <c r="K64" s="295"/>
    </row>
    <row r="65" spans="1:11" ht="31.5" customHeight="1">
      <c r="A65" s="295"/>
      <c r="B65" s="175"/>
      <c r="C65" s="38">
        <v>4</v>
      </c>
      <c r="D65" s="48" t="s">
        <v>308</v>
      </c>
      <c r="E65" s="295"/>
      <c r="F65" s="295"/>
      <c r="G65" s="295"/>
      <c r="H65" s="295"/>
      <c r="I65" s="295"/>
      <c r="J65" s="295"/>
      <c r="K65" s="295"/>
    </row>
    <row r="66" spans="1:11" ht="20.25" customHeight="1">
      <c r="A66" s="295"/>
      <c r="B66" s="175"/>
      <c r="C66" s="38">
        <v>5</v>
      </c>
      <c r="D66" s="48" t="s">
        <v>369</v>
      </c>
      <c r="E66" s="295"/>
      <c r="F66" s="295"/>
      <c r="G66" s="295"/>
      <c r="H66" s="295"/>
      <c r="I66" s="295"/>
      <c r="J66" s="295"/>
      <c r="K66" s="295"/>
    </row>
    <row r="67" spans="1:11" ht="20.25" customHeight="1">
      <c r="A67" s="295"/>
      <c r="B67" s="175"/>
      <c r="C67" s="38">
        <v>6</v>
      </c>
      <c r="D67" s="47" t="s">
        <v>68</v>
      </c>
      <c r="E67" s="295"/>
      <c r="F67" s="295"/>
      <c r="G67" s="295"/>
      <c r="H67" s="295"/>
      <c r="I67" s="295"/>
      <c r="J67" s="295"/>
      <c r="K67" s="295"/>
    </row>
    <row r="68" spans="1:11" ht="20.25" customHeight="1">
      <c r="A68" s="294">
        <v>13</v>
      </c>
      <c r="B68" s="296" t="s">
        <v>347</v>
      </c>
      <c r="C68" s="3">
        <v>1</v>
      </c>
      <c r="D68" s="67" t="s">
        <v>339</v>
      </c>
      <c r="E68" s="294">
        <v>4</v>
      </c>
      <c r="F68" s="294">
        <v>12</v>
      </c>
      <c r="G68" s="294">
        <f>E68*F68</f>
        <v>48</v>
      </c>
      <c r="H68" s="294">
        <v>1</v>
      </c>
      <c r="I68" s="294">
        <f>G68*H68</f>
        <v>48</v>
      </c>
      <c r="J68" s="294">
        <v>1</v>
      </c>
      <c r="K68" s="294">
        <f>I68*J68</f>
        <v>48</v>
      </c>
    </row>
    <row r="69" spans="1:11" ht="20.25" customHeight="1">
      <c r="A69" s="294"/>
      <c r="B69" s="296"/>
      <c r="C69" s="3">
        <v>2</v>
      </c>
      <c r="D69" s="43" t="s">
        <v>336</v>
      </c>
      <c r="E69" s="294"/>
      <c r="F69" s="294"/>
      <c r="G69" s="294"/>
      <c r="H69" s="294"/>
      <c r="I69" s="294"/>
      <c r="J69" s="294"/>
      <c r="K69" s="294"/>
    </row>
    <row r="70" spans="1:11" ht="20.25" customHeight="1">
      <c r="A70" s="294"/>
      <c r="B70" s="296"/>
      <c r="C70" s="3">
        <v>3</v>
      </c>
      <c r="D70" s="67" t="s">
        <v>340</v>
      </c>
      <c r="E70" s="294"/>
      <c r="F70" s="294"/>
      <c r="G70" s="294"/>
      <c r="H70" s="294"/>
      <c r="I70" s="294"/>
      <c r="J70" s="294"/>
      <c r="K70" s="294"/>
    </row>
    <row r="71" spans="1:11" ht="31.5" customHeight="1">
      <c r="A71" s="294"/>
      <c r="B71" s="296"/>
      <c r="C71" s="3">
        <v>4</v>
      </c>
      <c r="D71" s="66" t="s">
        <v>308</v>
      </c>
      <c r="E71" s="294"/>
      <c r="F71" s="294"/>
      <c r="G71" s="294"/>
      <c r="H71" s="294"/>
      <c r="I71" s="294"/>
      <c r="J71" s="294"/>
      <c r="K71" s="294"/>
    </row>
    <row r="72" spans="1:11" ht="20.25" customHeight="1">
      <c r="A72" s="294"/>
      <c r="B72" s="296"/>
      <c r="C72" s="3">
        <v>5</v>
      </c>
      <c r="D72" s="46" t="s">
        <v>369</v>
      </c>
      <c r="E72" s="294"/>
      <c r="F72" s="294"/>
      <c r="G72" s="294"/>
      <c r="H72" s="294"/>
      <c r="I72" s="294"/>
      <c r="J72" s="294"/>
      <c r="K72" s="294"/>
    </row>
    <row r="73" spans="1:11" ht="20.25" customHeight="1">
      <c r="A73" s="294"/>
      <c r="B73" s="296"/>
      <c r="C73" s="3">
        <v>6</v>
      </c>
      <c r="D73" s="43" t="s">
        <v>68</v>
      </c>
      <c r="E73" s="294"/>
      <c r="F73" s="294"/>
      <c r="G73" s="294"/>
      <c r="H73" s="294"/>
      <c r="I73" s="294"/>
      <c r="J73" s="294"/>
      <c r="K73" s="294"/>
    </row>
    <row r="74" spans="1:11" ht="20.25" customHeight="1">
      <c r="A74" s="181">
        <v>14</v>
      </c>
      <c r="B74" s="207" t="s">
        <v>348</v>
      </c>
      <c r="C74" s="38">
        <v>1</v>
      </c>
      <c r="D74" s="47" t="s">
        <v>344</v>
      </c>
      <c r="E74" s="181">
        <v>2</v>
      </c>
      <c r="F74" s="181">
        <v>16</v>
      </c>
      <c r="G74" s="181">
        <f>E74*F74</f>
        <v>32</v>
      </c>
      <c r="H74" s="181">
        <v>1</v>
      </c>
      <c r="I74" s="181">
        <f>G74*H74</f>
        <v>32</v>
      </c>
      <c r="J74" s="181">
        <v>2</v>
      </c>
      <c r="K74" s="181">
        <f>I74*J74</f>
        <v>64</v>
      </c>
    </row>
    <row r="75" spans="1:11" ht="20.25" customHeight="1">
      <c r="A75" s="182"/>
      <c r="B75" s="208"/>
      <c r="C75" s="38">
        <v>2</v>
      </c>
      <c r="D75" s="48" t="s">
        <v>345</v>
      </c>
      <c r="E75" s="182"/>
      <c r="F75" s="182"/>
      <c r="G75" s="182"/>
      <c r="H75" s="182"/>
      <c r="I75" s="182"/>
      <c r="J75" s="182"/>
      <c r="K75" s="182"/>
    </row>
    <row r="76" spans="1:11" ht="20.25" customHeight="1">
      <c r="A76" s="182"/>
      <c r="B76" s="208"/>
      <c r="C76" s="38">
        <v>3</v>
      </c>
      <c r="D76" s="47" t="s">
        <v>346</v>
      </c>
      <c r="E76" s="182"/>
      <c r="F76" s="182"/>
      <c r="G76" s="182"/>
      <c r="H76" s="182"/>
      <c r="I76" s="182"/>
      <c r="J76" s="182"/>
      <c r="K76" s="182"/>
    </row>
    <row r="77" spans="1:11" ht="20.25" customHeight="1">
      <c r="A77" s="182"/>
      <c r="B77" s="208"/>
      <c r="C77" s="38">
        <v>4</v>
      </c>
      <c r="D77" s="48" t="s">
        <v>369</v>
      </c>
      <c r="E77" s="182"/>
      <c r="F77" s="182"/>
      <c r="G77" s="182"/>
      <c r="H77" s="182"/>
      <c r="I77" s="182"/>
      <c r="J77" s="182"/>
      <c r="K77" s="182"/>
    </row>
    <row r="78" spans="1:11" ht="20.25" customHeight="1">
      <c r="A78" s="183"/>
      <c r="B78" s="209"/>
      <c r="C78" s="38">
        <v>5</v>
      </c>
      <c r="D78" s="47" t="s">
        <v>68</v>
      </c>
      <c r="E78" s="183"/>
      <c r="F78" s="183"/>
      <c r="G78" s="183"/>
      <c r="H78" s="183"/>
      <c r="I78" s="183"/>
      <c r="J78" s="183"/>
      <c r="K78" s="183"/>
    </row>
    <row r="79" spans="1:11" ht="20.25" customHeight="1">
      <c r="A79" s="228">
        <v>15</v>
      </c>
      <c r="B79" s="231" t="s">
        <v>349</v>
      </c>
      <c r="C79" s="3">
        <v>1</v>
      </c>
      <c r="D79" s="43" t="s">
        <v>350</v>
      </c>
      <c r="E79" s="228">
        <v>3</v>
      </c>
      <c r="F79" s="228">
        <v>8</v>
      </c>
      <c r="G79" s="228">
        <f>E79*F79</f>
        <v>24</v>
      </c>
      <c r="H79" s="228">
        <v>1</v>
      </c>
      <c r="I79" s="228">
        <f>G79*H79</f>
        <v>24</v>
      </c>
      <c r="J79" s="149">
        <v>4</v>
      </c>
      <c r="K79" s="149">
        <f>I79*J79</f>
        <v>96</v>
      </c>
    </row>
    <row r="80" spans="1:11" ht="20.25" customHeight="1">
      <c r="A80" s="229"/>
      <c r="B80" s="232"/>
      <c r="C80" s="3">
        <v>2</v>
      </c>
      <c r="D80" s="66" t="s">
        <v>351</v>
      </c>
      <c r="E80" s="229"/>
      <c r="F80" s="229"/>
      <c r="G80" s="229"/>
      <c r="H80" s="229"/>
      <c r="I80" s="229"/>
      <c r="J80" s="150"/>
      <c r="K80" s="150"/>
    </row>
    <row r="81" spans="1:11" ht="20.25" customHeight="1">
      <c r="A81" s="229"/>
      <c r="B81" s="232"/>
      <c r="C81" s="3">
        <v>3</v>
      </c>
      <c r="D81" s="66" t="s">
        <v>352</v>
      </c>
      <c r="E81" s="229"/>
      <c r="F81" s="229"/>
      <c r="G81" s="229"/>
      <c r="H81" s="229"/>
      <c r="I81" s="229"/>
      <c r="J81" s="150"/>
      <c r="K81" s="150"/>
    </row>
    <row r="82" spans="1:11" ht="20.25" customHeight="1">
      <c r="A82" s="229"/>
      <c r="B82" s="232"/>
      <c r="C82" s="3">
        <v>4</v>
      </c>
      <c r="D82" s="43" t="s">
        <v>353</v>
      </c>
      <c r="E82" s="229"/>
      <c r="F82" s="229"/>
      <c r="G82" s="229"/>
      <c r="H82" s="229"/>
      <c r="I82" s="229"/>
      <c r="J82" s="150"/>
      <c r="K82" s="150"/>
    </row>
    <row r="83" spans="1:11" ht="20.25" customHeight="1">
      <c r="A83" s="229"/>
      <c r="B83" s="232"/>
      <c r="C83" s="3">
        <v>5</v>
      </c>
      <c r="D83" s="46" t="s">
        <v>369</v>
      </c>
      <c r="E83" s="229"/>
      <c r="F83" s="229"/>
      <c r="G83" s="229"/>
      <c r="H83" s="229"/>
      <c r="I83" s="229"/>
      <c r="J83" s="150"/>
      <c r="K83" s="150"/>
    </row>
    <row r="84" spans="1:11" ht="20.25" customHeight="1" thickBot="1">
      <c r="A84" s="230"/>
      <c r="B84" s="233"/>
      <c r="C84" s="3">
        <v>6</v>
      </c>
      <c r="D84" s="43" t="s">
        <v>68</v>
      </c>
      <c r="E84" s="230"/>
      <c r="F84" s="230"/>
      <c r="G84" s="230"/>
      <c r="H84" s="230"/>
      <c r="I84" s="229"/>
      <c r="J84" s="151"/>
      <c r="K84" s="150"/>
    </row>
    <row r="85" spans="9:11" ht="24.75" customHeight="1" thickBot="1">
      <c r="I85" s="125">
        <f>I4+I10+I16+I20+I25+I29+I34+I41+I46+I51+I55+I62+I68+I74+I79</f>
        <v>579</v>
      </c>
      <c r="K85" s="143">
        <f>K4+K10+K16+K20+K25+K29+K34+K41+K46+K51+K55+K62+K68+K74+K79</f>
        <v>1634</v>
      </c>
    </row>
  </sheetData>
  <sheetProtection/>
  <autoFilter ref="A3:K3"/>
  <mergeCells count="136">
    <mergeCell ref="J68:J73"/>
    <mergeCell ref="J74:J78"/>
    <mergeCell ref="J79:J84"/>
    <mergeCell ref="J34:J40"/>
    <mergeCell ref="J41:J45"/>
    <mergeCell ref="J46:J50"/>
    <mergeCell ref="J51:J54"/>
    <mergeCell ref="J55:J61"/>
    <mergeCell ref="J62:J67"/>
    <mergeCell ref="J4:J9"/>
    <mergeCell ref="J10:J15"/>
    <mergeCell ref="J16:J19"/>
    <mergeCell ref="J20:J24"/>
    <mergeCell ref="J25:J28"/>
    <mergeCell ref="J29:J33"/>
    <mergeCell ref="I68:I73"/>
    <mergeCell ref="I74:I78"/>
    <mergeCell ref="I79:I84"/>
    <mergeCell ref="I34:I40"/>
    <mergeCell ref="I41:I45"/>
    <mergeCell ref="I46:I50"/>
    <mergeCell ref="I51:I54"/>
    <mergeCell ref="I55:I61"/>
    <mergeCell ref="I62:I67"/>
    <mergeCell ref="I4:I9"/>
    <mergeCell ref="I10:I15"/>
    <mergeCell ref="I16:I19"/>
    <mergeCell ref="I20:I24"/>
    <mergeCell ref="I25:I28"/>
    <mergeCell ref="I29:I33"/>
    <mergeCell ref="A1:I1"/>
    <mergeCell ref="A55:A61"/>
    <mergeCell ref="B55:B61"/>
    <mergeCell ref="E55:E61"/>
    <mergeCell ref="F55:F61"/>
    <mergeCell ref="G55:G61"/>
    <mergeCell ref="H55:H61"/>
    <mergeCell ref="B16:B19"/>
    <mergeCell ref="E16:E19"/>
    <mergeCell ref="F16:F19"/>
    <mergeCell ref="A4:A9"/>
    <mergeCell ref="B4:B9"/>
    <mergeCell ref="E4:E9"/>
    <mergeCell ref="F4:F9"/>
    <mergeCell ref="H4:H9"/>
    <mergeCell ref="A10:A15"/>
    <mergeCell ref="B10:B15"/>
    <mergeCell ref="E10:E15"/>
    <mergeCell ref="F10:F15"/>
    <mergeCell ref="H10:H15"/>
    <mergeCell ref="A20:A24"/>
    <mergeCell ref="B20:B24"/>
    <mergeCell ref="E20:E24"/>
    <mergeCell ref="F20:F24"/>
    <mergeCell ref="H20:H24"/>
    <mergeCell ref="A25:A28"/>
    <mergeCell ref="B25:B28"/>
    <mergeCell ref="E25:E28"/>
    <mergeCell ref="F25:F28"/>
    <mergeCell ref="H25:H28"/>
    <mergeCell ref="G4:G9"/>
    <mergeCell ref="G10:G15"/>
    <mergeCell ref="G20:G24"/>
    <mergeCell ref="G25:G28"/>
    <mergeCell ref="A29:A33"/>
    <mergeCell ref="B29:B33"/>
    <mergeCell ref="E29:E33"/>
    <mergeCell ref="F29:F33"/>
    <mergeCell ref="G29:G33"/>
    <mergeCell ref="A16:A19"/>
    <mergeCell ref="H29:H33"/>
    <mergeCell ref="A34:A40"/>
    <mergeCell ref="B34:B40"/>
    <mergeCell ref="E34:E40"/>
    <mergeCell ref="F34:F40"/>
    <mergeCell ref="G34:G40"/>
    <mergeCell ref="H34:H40"/>
    <mergeCell ref="A41:A45"/>
    <mergeCell ref="B41:B45"/>
    <mergeCell ref="E41:E45"/>
    <mergeCell ref="F41:F45"/>
    <mergeCell ref="G41:G45"/>
    <mergeCell ref="H41:H45"/>
    <mergeCell ref="A51:A54"/>
    <mergeCell ref="B51:B54"/>
    <mergeCell ref="E51:E54"/>
    <mergeCell ref="F51:F54"/>
    <mergeCell ref="G51:G54"/>
    <mergeCell ref="H51:H54"/>
    <mergeCell ref="G16:G19"/>
    <mergeCell ref="H16:H19"/>
    <mergeCell ref="A62:A67"/>
    <mergeCell ref="B62:B67"/>
    <mergeCell ref="E62:E67"/>
    <mergeCell ref="F62:F67"/>
    <mergeCell ref="G62:G67"/>
    <mergeCell ref="H62:H67"/>
    <mergeCell ref="A46:A50"/>
    <mergeCell ref="B46:B50"/>
    <mergeCell ref="A68:A73"/>
    <mergeCell ref="B68:B73"/>
    <mergeCell ref="E68:E73"/>
    <mergeCell ref="F68:F73"/>
    <mergeCell ref="G68:G73"/>
    <mergeCell ref="H68:H73"/>
    <mergeCell ref="E46:E50"/>
    <mergeCell ref="F46:F50"/>
    <mergeCell ref="G46:G50"/>
    <mergeCell ref="H46:H50"/>
    <mergeCell ref="A74:A78"/>
    <mergeCell ref="B74:B78"/>
    <mergeCell ref="E74:E78"/>
    <mergeCell ref="F74:F78"/>
    <mergeCell ref="G74:G78"/>
    <mergeCell ref="H74:H78"/>
    <mergeCell ref="A79:A84"/>
    <mergeCell ref="B79:B84"/>
    <mergeCell ref="E79:E84"/>
    <mergeCell ref="F79:F84"/>
    <mergeCell ref="G79:G84"/>
    <mergeCell ref="H79:H84"/>
    <mergeCell ref="K4:K9"/>
    <mergeCell ref="K10:K15"/>
    <mergeCell ref="K16:K19"/>
    <mergeCell ref="K20:K24"/>
    <mergeCell ref="K25:K28"/>
    <mergeCell ref="K29:K33"/>
    <mergeCell ref="K68:K73"/>
    <mergeCell ref="K74:K78"/>
    <mergeCell ref="K79:K84"/>
    <mergeCell ref="K34:K40"/>
    <mergeCell ref="K41:K45"/>
    <mergeCell ref="K46:K50"/>
    <mergeCell ref="K51:K54"/>
    <mergeCell ref="K55:K61"/>
    <mergeCell ref="K62:K67"/>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101"/>
  <sheetViews>
    <sheetView zoomScale="91" zoomScaleNormal="91" zoomScalePageLayoutView="0" workbookViewId="0" topLeftCell="A1">
      <pane ySplit="3" topLeftCell="A83" activePane="bottomLeft" state="frozen"/>
      <selection pane="topLeft" activeCell="C1" sqref="C1"/>
      <selection pane="bottomLeft" activeCell="J53" sqref="J53:J71"/>
    </sheetView>
  </sheetViews>
  <sheetFormatPr defaultColWidth="9.140625" defaultRowHeight="12.75"/>
  <cols>
    <col min="2" max="2" width="44.8515625" style="0" customWidth="1"/>
    <col min="4" max="4" width="68.140625" style="0" customWidth="1"/>
    <col min="8" max="8" width="10.421875" style="0" customWidth="1"/>
    <col min="9" max="9" width="11.8515625" style="0" customWidth="1"/>
    <col min="10" max="10" width="10.421875" style="0" customWidth="1"/>
  </cols>
  <sheetData>
    <row r="1" spans="1:9" s="1" customFormat="1" ht="12.75">
      <c r="A1" s="250" t="s">
        <v>374</v>
      </c>
      <c r="B1" s="250"/>
      <c r="C1" s="250"/>
      <c r="D1" s="250"/>
      <c r="E1" s="250"/>
      <c r="F1" s="250"/>
      <c r="G1" s="250"/>
      <c r="H1" s="250"/>
      <c r="I1" s="250"/>
    </row>
    <row r="2" s="1" customFormat="1" ht="12.75">
      <c r="D2" s="2"/>
    </row>
    <row r="3" spans="1:11" s="77" customFormat="1" ht="38.25">
      <c r="A3" s="73" t="s">
        <v>3</v>
      </c>
      <c r="B3" s="76" t="s">
        <v>0</v>
      </c>
      <c r="C3" s="73" t="s">
        <v>4</v>
      </c>
      <c r="D3" s="73" t="s">
        <v>1</v>
      </c>
      <c r="E3" s="73" t="s">
        <v>2</v>
      </c>
      <c r="F3" s="73" t="s">
        <v>70</v>
      </c>
      <c r="G3" s="73" t="s">
        <v>97</v>
      </c>
      <c r="H3" s="73" t="s">
        <v>597</v>
      </c>
      <c r="I3" s="73" t="s">
        <v>526</v>
      </c>
      <c r="J3" s="73" t="s">
        <v>5</v>
      </c>
      <c r="K3" s="73" t="s">
        <v>216</v>
      </c>
    </row>
    <row r="4" spans="1:11" ht="20.25" customHeight="1">
      <c r="A4" s="294">
        <v>1</v>
      </c>
      <c r="B4" s="296" t="s">
        <v>411</v>
      </c>
      <c r="C4" s="3">
        <v>1</v>
      </c>
      <c r="D4" s="67" t="s">
        <v>91</v>
      </c>
      <c r="E4" s="294">
        <v>4</v>
      </c>
      <c r="F4" s="294">
        <v>6</v>
      </c>
      <c r="G4" s="294">
        <f>E4*F4</f>
        <v>24</v>
      </c>
      <c r="H4" s="294">
        <v>1</v>
      </c>
      <c r="I4" s="294">
        <f>G4*H4</f>
        <v>24</v>
      </c>
      <c r="J4" s="294">
        <v>1</v>
      </c>
      <c r="K4" s="294">
        <f>I4*J4</f>
        <v>24</v>
      </c>
    </row>
    <row r="5" spans="1:11" ht="20.25" customHeight="1">
      <c r="A5" s="294"/>
      <c r="B5" s="296"/>
      <c r="C5" s="3">
        <v>2</v>
      </c>
      <c r="D5" s="43" t="s">
        <v>304</v>
      </c>
      <c r="E5" s="294"/>
      <c r="F5" s="294"/>
      <c r="G5" s="294"/>
      <c r="H5" s="294"/>
      <c r="I5" s="294"/>
      <c r="J5" s="294"/>
      <c r="K5" s="294"/>
    </row>
    <row r="6" spans="1:11" ht="20.25" customHeight="1">
      <c r="A6" s="294"/>
      <c r="B6" s="296"/>
      <c r="C6" s="3">
        <v>3</v>
      </c>
      <c r="D6" s="67" t="s">
        <v>96</v>
      </c>
      <c r="E6" s="294"/>
      <c r="F6" s="294"/>
      <c r="G6" s="294"/>
      <c r="H6" s="294"/>
      <c r="I6" s="294"/>
      <c r="J6" s="294"/>
      <c r="K6" s="294"/>
    </row>
    <row r="7" spans="1:11" ht="31.5" customHeight="1">
      <c r="A7" s="294"/>
      <c r="B7" s="296"/>
      <c r="C7" s="3">
        <v>4</v>
      </c>
      <c r="D7" s="66" t="s">
        <v>386</v>
      </c>
      <c r="E7" s="294"/>
      <c r="F7" s="294"/>
      <c r="G7" s="294"/>
      <c r="H7" s="294"/>
      <c r="I7" s="294"/>
      <c r="J7" s="294"/>
      <c r="K7" s="294"/>
    </row>
    <row r="8" spans="1:11" ht="20.25" customHeight="1">
      <c r="A8" s="294"/>
      <c r="B8" s="296"/>
      <c r="C8" s="3">
        <v>5</v>
      </c>
      <c r="D8" s="43" t="s">
        <v>316</v>
      </c>
      <c r="E8" s="294"/>
      <c r="F8" s="294"/>
      <c r="G8" s="294"/>
      <c r="H8" s="294"/>
      <c r="I8" s="294"/>
      <c r="J8" s="294"/>
      <c r="K8" s="294"/>
    </row>
    <row r="9" spans="1:11" ht="20.25" customHeight="1">
      <c r="A9" s="294"/>
      <c r="B9" s="296"/>
      <c r="C9" s="3">
        <v>6</v>
      </c>
      <c r="D9" s="43" t="s">
        <v>68</v>
      </c>
      <c r="E9" s="294"/>
      <c r="F9" s="294"/>
      <c r="G9" s="294"/>
      <c r="H9" s="294"/>
      <c r="I9" s="294"/>
      <c r="J9" s="294"/>
      <c r="K9" s="294"/>
    </row>
    <row r="10" spans="1:11" ht="21.75" customHeight="1">
      <c r="A10" s="295">
        <v>2</v>
      </c>
      <c r="B10" s="175" t="s">
        <v>410</v>
      </c>
      <c r="C10" s="65">
        <v>1</v>
      </c>
      <c r="D10" s="70" t="s">
        <v>338</v>
      </c>
      <c r="E10" s="295">
        <v>4</v>
      </c>
      <c r="F10" s="295">
        <v>10</v>
      </c>
      <c r="G10" s="295">
        <f>E10*F10</f>
        <v>40</v>
      </c>
      <c r="H10" s="295">
        <v>1</v>
      </c>
      <c r="I10" s="295">
        <f>G10*H10</f>
        <v>40</v>
      </c>
      <c r="J10" s="295">
        <v>1</v>
      </c>
      <c r="K10" s="295">
        <f>I10*J10</f>
        <v>40</v>
      </c>
    </row>
    <row r="11" spans="1:11" ht="21.75" customHeight="1">
      <c r="A11" s="295"/>
      <c r="B11" s="175"/>
      <c r="C11" s="65">
        <v>2</v>
      </c>
      <c r="D11" s="47" t="s">
        <v>336</v>
      </c>
      <c r="E11" s="295"/>
      <c r="F11" s="295"/>
      <c r="G11" s="295"/>
      <c r="H11" s="295"/>
      <c r="I11" s="295"/>
      <c r="J11" s="295"/>
      <c r="K11" s="295"/>
    </row>
    <row r="12" spans="1:11" ht="21.75" customHeight="1">
      <c r="A12" s="295"/>
      <c r="B12" s="175"/>
      <c r="C12" s="65">
        <v>3</v>
      </c>
      <c r="D12" s="70" t="s">
        <v>337</v>
      </c>
      <c r="E12" s="295"/>
      <c r="F12" s="295"/>
      <c r="G12" s="295"/>
      <c r="H12" s="295"/>
      <c r="I12" s="295"/>
      <c r="J12" s="295"/>
      <c r="K12" s="295"/>
    </row>
    <row r="13" spans="1:11" ht="28.5" customHeight="1">
      <c r="A13" s="295"/>
      <c r="B13" s="175"/>
      <c r="C13" s="65">
        <v>4</v>
      </c>
      <c r="D13" s="48" t="s">
        <v>308</v>
      </c>
      <c r="E13" s="295"/>
      <c r="F13" s="295"/>
      <c r="G13" s="295"/>
      <c r="H13" s="295"/>
      <c r="I13" s="295"/>
      <c r="J13" s="295"/>
      <c r="K13" s="295"/>
    </row>
    <row r="14" spans="1:11" ht="21.75" customHeight="1">
      <c r="A14" s="295"/>
      <c r="B14" s="175"/>
      <c r="C14" s="65">
        <v>5</v>
      </c>
      <c r="D14" s="48" t="s">
        <v>369</v>
      </c>
      <c r="E14" s="295"/>
      <c r="F14" s="295"/>
      <c r="G14" s="295"/>
      <c r="H14" s="295"/>
      <c r="I14" s="295"/>
      <c r="J14" s="295"/>
      <c r="K14" s="295"/>
    </row>
    <row r="15" spans="1:11" ht="21.75" customHeight="1">
      <c r="A15" s="295"/>
      <c r="B15" s="175"/>
      <c r="C15" s="65">
        <v>6</v>
      </c>
      <c r="D15" s="47" t="s">
        <v>68</v>
      </c>
      <c r="E15" s="295"/>
      <c r="F15" s="295"/>
      <c r="G15" s="295"/>
      <c r="H15" s="295"/>
      <c r="I15" s="295"/>
      <c r="J15" s="295"/>
      <c r="K15" s="295"/>
    </row>
    <row r="16" spans="1:11" ht="19.5" customHeight="1">
      <c r="A16" s="294">
        <v>3</v>
      </c>
      <c r="B16" s="298" t="s">
        <v>409</v>
      </c>
      <c r="C16" s="3">
        <v>1</v>
      </c>
      <c r="D16" s="67" t="s">
        <v>376</v>
      </c>
      <c r="E16" s="294">
        <v>5</v>
      </c>
      <c r="F16" s="294">
        <v>24</v>
      </c>
      <c r="G16" s="294">
        <f>E16*F16</f>
        <v>120</v>
      </c>
      <c r="H16" s="294">
        <v>1</v>
      </c>
      <c r="I16" s="294">
        <f>G16*H16</f>
        <v>120</v>
      </c>
      <c r="J16" s="294">
        <v>1</v>
      </c>
      <c r="K16" s="294">
        <f>I16*J16</f>
        <v>120</v>
      </c>
    </row>
    <row r="17" spans="1:11" ht="19.5" customHeight="1">
      <c r="A17" s="294"/>
      <c r="B17" s="298"/>
      <c r="C17" s="3">
        <v>2</v>
      </c>
      <c r="D17" s="43" t="s">
        <v>377</v>
      </c>
      <c r="E17" s="294"/>
      <c r="F17" s="294"/>
      <c r="G17" s="294"/>
      <c r="H17" s="294"/>
      <c r="I17" s="294"/>
      <c r="J17" s="294"/>
      <c r="K17" s="294"/>
    </row>
    <row r="18" spans="1:11" ht="19.5" customHeight="1">
      <c r="A18" s="294"/>
      <c r="B18" s="298"/>
      <c r="C18" s="3">
        <v>3</v>
      </c>
      <c r="D18" s="67" t="s">
        <v>378</v>
      </c>
      <c r="E18" s="294"/>
      <c r="F18" s="294"/>
      <c r="G18" s="294"/>
      <c r="H18" s="294"/>
      <c r="I18" s="294"/>
      <c r="J18" s="294"/>
      <c r="K18" s="294"/>
    </row>
    <row r="19" spans="1:11" ht="19.5" customHeight="1">
      <c r="A19" s="294"/>
      <c r="B19" s="298"/>
      <c r="C19" s="3">
        <v>4</v>
      </c>
      <c r="D19" s="66" t="s">
        <v>379</v>
      </c>
      <c r="E19" s="294"/>
      <c r="F19" s="294"/>
      <c r="G19" s="294"/>
      <c r="H19" s="294"/>
      <c r="I19" s="294"/>
      <c r="J19" s="294"/>
      <c r="K19" s="294"/>
    </row>
    <row r="20" spans="1:11" ht="19.5" customHeight="1">
      <c r="A20" s="294"/>
      <c r="B20" s="298"/>
      <c r="C20" s="3">
        <v>5</v>
      </c>
      <c r="D20" s="66" t="s">
        <v>380</v>
      </c>
      <c r="E20" s="294"/>
      <c r="F20" s="294"/>
      <c r="G20" s="294"/>
      <c r="H20" s="294"/>
      <c r="I20" s="294"/>
      <c r="J20" s="294"/>
      <c r="K20" s="294"/>
    </row>
    <row r="21" spans="1:11" ht="19.5" customHeight="1">
      <c r="A21" s="294"/>
      <c r="B21" s="298"/>
      <c r="C21" s="3">
        <v>6</v>
      </c>
      <c r="D21" s="46" t="s">
        <v>369</v>
      </c>
      <c r="E21" s="294"/>
      <c r="F21" s="294"/>
      <c r="G21" s="294"/>
      <c r="H21" s="294"/>
      <c r="I21" s="294"/>
      <c r="J21" s="294"/>
      <c r="K21" s="294"/>
    </row>
    <row r="22" spans="1:11" ht="19.5" customHeight="1">
      <c r="A22" s="294"/>
      <c r="B22" s="298"/>
      <c r="C22" s="3">
        <v>7</v>
      </c>
      <c r="D22" s="43" t="s">
        <v>68</v>
      </c>
      <c r="E22" s="294"/>
      <c r="F22" s="294"/>
      <c r="G22" s="294"/>
      <c r="H22" s="294"/>
      <c r="I22" s="294"/>
      <c r="J22" s="294"/>
      <c r="K22" s="294"/>
    </row>
    <row r="23" spans="1:11" ht="19.5" customHeight="1">
      <c r="A23" s="295">
        <v>4</v>
      </c>
      <c r="B23" s="297" t="s">
        <v>383</v>
      </c>
      <c r="C23" s="65">
        <v>1</v>
      </c>
      <c r="D23" s="70" t="s">
        <v>381</v>
      </c>
      <c r="E23" s="295">
        <v>4</v>
      </c>
      <c r="F23" s="295">
        <v>10</v>
      </c>
      <c r="G23" s="295">
        <f>E23*F23</f>
        <v>40</v>
      </c>
      <c r="H23" s="295">
        <v>1</v>
      </c>
      <c r="I23" s="295">
        <f>G23*H23</f>
        <v>40</v>
      </c>
      <c r="J23" s="295">
        <v>1</v>
      </c>
      <c r="K23" s="295">
        <f>I23*J23</f>
        <v>40</v>
      </c>
    </row>
    <row r="24" spans="1:11" ht="19.5" customHeight="1">
      <c r="A24" s="295"/>
      <c r="B24" s="297"/>
      <c r="C24" s="65">
        <v>2</v>
      </c>
      <c r="D24" s="47" t="s">
        <v>382</v>
      </c>
      <c r="E24" s="295"/>
      <c r="F24" s="295"/>
      <c r="G24" s="295"/>
      <c r="H24" s="295"/>
      <c r="I24" s="295"/>
      <c r="J24" s="295"/>
      <c r="K24" s="295"/>
    </row>
    <row r="25" spans="1:11" ht="19.5" customHeight="1">
      <c r="A25" s="295"/>
      <c r="B25" s="297"/>
      <c r="C25" s="65">
        <v>3</v>
      </c>
      <c r="D25" s="48" t="s">
        <v>369</v>
      </c>
      <c r="E25" s="295"/>
      <c r="F25" s="295"/>
      <c r="G25" s="295"/>
      <c r="H25" s="295"/>
      <c r="I25" s="295"/>
      <c r="J25" s="295"/>
      <c r="K25" s="295"/>
    </row>
    <row r="26" spans="1:11" ht="19.5" customHeight="1">
      <c r="A26" s="295"/>
      <c r="B26" s="297"/>
      <c r="C26" s="65">
        <v>4</v>
      </c>
      <c r="D26" s="47" t="s">
        <v>68</v>
      </c>
      <c r="E26" s="295"/>
      <c r="F26" s="295"/>
      <c r="G26" s="295"/>
      <c r="H26" s="295"/>
      <c r="I26" s="295"/>
      <c r="J26" s="295"/>
      <c r="K26" s="295"/>
    </row>
    <row r="27" spans="1:11" ht="19.5" customHeight="1">
      <c r="A27" s="294">
        <v>5</v>
      </c>
      <c r="B27" s="298" t="s">
        <v>396</v>
      </c>
      <c r="C27" s="3">
        <v>1</v>
      </c>
      <c r="D27" s="67" t="s">
        <v>389</v>
      </c>
      <c r="E27" s="294">
        <v>3</v>
      </c>
      <c r="F27" s="294">
        <v>9</v>
      </c>
      <c r="G27" s="294">
        <f>E27*F27</f>
        <v>27</v>
      </c>
      <c r="H27" s="294">
        <v>1</v>
      </c>
      <c r="I27" s="294">
        <f>G27*H27</f>
        <v>27</v>
      </c>
      <c r="J27" s="294">
        <v>1</v>
      </c>
      <c r="K27" s="294">
        <f>I27*J27</f>
        <v>27</v>
      </c>
    </row>
    <row r="28" spans="1:11" ht="19.5" customHeight="1">
      <c r="A28" s="294"/>
      <c r="B28" s="298"/>
      <c r="C28" s="3">
        <v>2</v>
      </c>
      <c r="D28" s="43" t="s">
        <v>385</v>
      </c>
      <c r="E28" s="294"/>
      <c r="F28" s="294"/>
      <c r="G28" s="294"/>
      <c r="H28" s="294"/>
      <c r="I28" s="294"/>
      <c r="J28" s="294"/>
      <c r="K28" s="294"/>
    </row>
    <row r="29" spans="1:11" ht="19.5" customHeight="1">
      <c r="A29" s="294"/>
      <c r="B29" s="298"/>
      <c r="C29" s="3">
        <v>3</v>
      </c>
      <c r="D29" s="43" t="s">
        <v>384</v>
      </c>
      <c r="E29" s="294"/>
      <c r="F29" s="294"/>
      <c r="G29" s="294"/>
      <c r="H29" s="294"/>
      <c r="I29" s="294"/>
      <c r="J29" s="294"/>
      <c r="K29" s="294"/>
    </row>
    <row r="30" spans="1:11" ht="19.5" customHeight="1">
      <c r="A30" s="294"/>
      <c r="B30" s="298"/>
      <c r="C30" s="3">
        <v>4</v>
      </c>
      <c r="D30" s="46" t="s">
        <v>369</v>
      </c>
      <c r="E30" s="294"/>
      <c r="F30" s="294"/>
      <c r="G30" s="294"/>
      <c r="H30" s="294"/>
      <c r="I30" s="294"/>
      <c r="J30" s="294"/>
      <c r="K30" s="294"/>
    </row>
    <row r="31" spans="1:11" ht="19.5" customHeight="1">
      <c r="A31" s="294"/>
      <c r="B31" s="298"/>
      <c r="C31" s="3">
        <v>5</v>
      </c>
      <c r="D31" s="43" t="s">
        <v>68</v>
      </c>
      <c r="E31" s="294"/>
      <c r="F31" s="294"/>
      <c r="G31" s="294"/>
      <c r="H31" s="294"/>
      <c r="I31" s="294"/>
      <c r="J31" s="294"/>
      <c r="K31" s="294"/>
    </row>
    <row r="32" spans="1:11" ht="20.25" customHeight="1">
      <c r="A32" s="181">
        <v>6</v>
      </c>
      <c r="B32" s="207" t="s">
        <v>395</v>
      </c>
      <c r="C32" s="65">
        <v>1</v>
      </c>
      <c r="D32" s="48" t="s">
        <v>388</v>
      </c>
      <c r="E32" s="181">
        <v>3</v>
      </c>
      <c r="F32" s="181">
        <v>7</v>
      </c>
      <c r="G32" s="181">
        <f>E32*F32</f>
        <v>21</v>
      </c>
      <c r="H32" s="181">
        <v>1</v>
      </c>
      <c r="I32" s="181">
        <f>G32*H32</f>
        <v>21</v>
      </c>
      <c r="J32" s="181">
        <v>2</v>
      </c>
      <c r="K32" s="181">
        <f>I32*J32</f>
        <v>42</v>
      </c>
    </row>
    <row r="33" spans="1:11" ht="20.25" customHeight="1">
      <c r="A33" s="182"/>
      <c r="B33" s="208"/>
      <c r="C33" s="65">
        <v>2</v>
      </c>
      <c r="D33" s="48" t="s">
        <v>387</v>
      </c>
      <c r="E33" s="182"/>
      <c r="F33" s="182"/>
      <c r="G33" s="182"/>
      <c r="H33" s="182"/>
      <c r="I33" s="182"/>
      <c r="J33" s="182"/>
      <c r="K33" s="182"/>
    </row>
    <row r="34" spans="1:11" ht="20.25" customHeight="1">
      <c r="A34" s="182"/>
      <c r="B34" s="208"/>
      <c r="C34" s="65">
        <v>3</v>
      </c>
      <c r="D34" s="48" t="s">
        <v>369</v>
      </c>
      <c r="E34" s="182"/>
      <c r="F34" s="182"/>
      <c r="G34" s="182"/>
      <c r="H34" s="182"/>
      <c r="I34" s="182"/>
      <c r="J34" s="182"/>
      <c r="K34" s="182"/>
    </row>
    <row r="35" spans="1:11" ht="20.25" customHeight="1">
      <c r="A35" s="183"/>
      <c r="B35" s="209"/>
      <c r="C35" s="65">
        <v>4</v>
      </c>
      <c r="D35" s="47" t="s">
        <v>68</v>
      </c>
      <c r="E35" s="183"/>
      <c r="F35" s="183"/>
      <c r="G35" s="183"/>
      <c r="H35" s="183"/>
      <c r="I35" s="183"/>
      <c r="J35" s="183"/>
      <c r="K35" s="183"/>
    </row>
    <row r="36" spans="1:11" ht="20.25" customHeight="1">
      <c r="A36" s="228">
        <v>7</v>
      </c>
      <c r="B36" s="231" t="s">
        <v>394</v>
      </c>
      <c r="C36" s="3">
        <v>1</v>
      </c>
      <c r="D36" s="67" t="s">
        <v>390</v>
      </c>
      <c r="E36" s="228">
        <v>3</v>
      </c>
      <c r="F36" s="228">
        <v>7</v>
      </c>
      <c r="G36" s="228">
        <f>E36*F36</f>
        <v>21</v>
      </c>
      <c r="H36" s="228">
        <v>1</v>
      </c>
      <c r="I36" s="228">
        <f>G36*H36</f>
        <v>21</v>
      </c>
      <c r="J36" s="149">
        <v>2</v>
      </c>
      <c r="K36" s="149">
        <f>I36*J36</f>
        <v>42</v>
      </c>
    </row>
    <row r="37" spans="1:11" ht="20.25" customHeight="1">
      <c r="A37" s="229"/>
      <c r="B37" s="232"/>
      <c r="C37" s="3">
        <v>2</v>
      </c>
      <c r="D37" s="66" t="s">
        <v>391</v>
      </c>
      <c r="E37" s="229"/>
      <c r="F37" s="229"/>
      <c r="G37" s="229"/>
      <c r="H37" s="229"/>
      <c r="I37" s="229"/>
      <c r="J37" s="150"/>
      <c r="K37" s="150"/>
    </row>
    <row r="38" spans="1:11" ht="20.25" customHeight="1">
      <c r="A38" s="229"/>
      <c r="B38" s="232"/>
      <c r="C38" s="3">
        <v>3</v>
      </c>
      <c r="D38" s="66" t="s">
        <v>392</v>
      </c>
      <c r="E38" s="229"/>
      <c r="F38" s="229"/>
      <c r="G38" s="229"/>
      <c r="H38" s="229"/>
      <c r="I38" s="229"/>
      <c r="J38" s="150"/>
      <c r="K38" s="150"/>
    </row>
    <row r="39" spans="1:11" ht="20.25" customHeight="1">
      <c r="A39" s="229"/>
      <c r="B39" s="232"/>
      <c r="C39" s="3">
        <v>4</v>
      </c>
      <c r="D39" s="66" t="s">
        <v>393</v>
      </c>
      <c r="E39" s="229"/>
      <c r="F39" s="229"/>
      <c r="G39" s="229"/>
      <c r="H39" s="229"/>
      <c r="I39" s="229"/>
      <c r="J39" s="150"/>
      <c r="K39" s="150"/>
    </row>
    <row r="40" spans="1:11" ht="20.25" customHeight="1">
      <c r="A40" s="229"/>
      <c r="B40" s="232"/>
      <c r="C40" s="3">
        <v>5</v>
      </c>
      <c r="D40" s="46" t="s">
        <v>369</v>
      </c>
      <c r="E40" s="229"/>
      <c r="F40" s="229"/>
      <c r="G40" s="229"/>
      <c r="H40" s="229"/>
      <c r="I40" s="229"/>
      <c r="J40" s="150"/>
      <c r="K40" s="150"/>
    </row>
    <row r="41" spans="1:11" ht="20.25" customHeight="1">
      <c r="A41" s="230"/>
      <c r="B41" s="233"/>
      <c r="C41" s="3">
        <v>6</v>
      </c>
      <c r="D41" s="43" t="s">
        <v>68</v>
      </c>
      <c r="E41" s="230"/>
      <c r="F41" s="230"/>
      <c r="G41" s="230"/>
      <c r="H41" s="230"/>
      <c r="I41" s="230"/>
      <c r="J41" s="151"/>
      <c r="K41" s="151"/>
    </row>
    <row r="42" spans="1:11" ht="18" customHeight="1">
      <c r="A42" s="295">
        <v>8</v>
      </c>
      <c r="B42" s="300" t="s">
        <v>403</v>
      </c>
      <c r="C42" s="65">
        <v>1</v>
      </c>
      <c r="D42" s="47" t="s">
        <v>399</v>
      </c>
      <c r="E42" s="181">
        <v>3</v>
      </c>
      <c r="F42" s="181">
        <v>7</v>
      </c>
      <c r="G42" s="181">
        <f>E42*F42</f>
        <v>21</v>
      </c>
      <c r="H42" s="181">
        <v>1</v>
      </c>
      <c r="I42" s="181">
        <f>G42*H42</f>
        <v>21</v>
      </c>
      <c r="J42" s="181">
        <v>4</v>
      </c>
      <c r="K42" s="181">
        <f>I42*J42</f>
        <v>84</v>
      </c>
    </row>
    <row r="43" spans="1:11" ht="18" customHeight="1">
      <c r="A43" s="295"/>
      <c r="B43" s="300"/>
      <c r="C43" s="65">
        <v>2</v>
      </c>
      <c r="D43" s="47" t="s">
        <v>400</v>
      </c>
      <c r="E43" s="182"/>
      <c r="F43" s="182"/>
      <c r="G43" s="182"/>
      <c r="H43" s="182"/>
      <c r="I43" s="182"/>
      <c r="J43" s="182"/>
      <c r="K43" s="182"/>
    </row>
    <row r="44" spans="1:11" ht="18" customHeight="1">
      <c r="A44" s="295"/>
      <c r="B44" s="300"/>
      <c r="C44" s="65">
        <v>3</v>
      </c>
      <c r="D44" s="48" t="s">
        <v>398</v>
      </c>
      <c r="E44" s="182"/>
      <c r="F44" s="182"/>
      <c r="G44" s="182"/>
      <c r="H44" s="182"/>
      <c r="I44" s="182"/>
      <c r="J44" s="182"/>
      <c r="K44" s="182"/>
    </row>
    <row r="45" spans="1:11" ht="18" customHeight="1">
      <c r="A45" s="295"/>
      <c r="B45" s="300"/>
      <c r="C45" s="65">
        <v>4</v>
      </c>
      <c r="D45" s="48" t="s">
        <v>401</v>
      </c>
      <c r="E45" s="182"/>
      <c r="F45" s="182"/>
      <c r="G45" s="182"/>
      <c r="H45" s="182"/>
      <c r="I45" s="182"/>
      <c r="J45" s="182"/>
      <c r="K45" s="182"/>
    </row>
    <row r="46" spans="1:11" ht="18" customHeight="1">
      <c r="A46" s="295"/>
      <c r="B46" s="300"/>
      <c r="C46" s="65">
        <v>5</v>
      </c>
      <c r="D46" s="48" t="s">
        <v>402</v>
      </c>
      <c r="E46" s="182"/>
      <c r="F46" s="182"/>
      <c r="G46" s="182"/>
      <c r="H46" s="182"/>
      <c r="I46" s="182"/>
      <c r="J46" s="182"/>
      <c r="K46" s="182"/>
    </row>
    <row r="47" spans="1:11" ht="18" customHeight="1">
      <c r="A47" s="295"/>
      <c r="B47" s="300"/>
      <c r="C47" s="65">
        <v>6</v>
      </c>
      <c r="D47" s="48" t="s">
        <v>369</v>
      </c>
      <c r="E47" s="182"/>
      <c r="F47" s="182"/>
      <c r="G47" s="182"/>
      <c r="H47" s="182"/>
      <c r="I47" s="182"/>
      <c r="J47" s="182"/>
      <c r="K47" s="182"/>
    </row>
    <row r="48" spans="1:11" ht="18" customHeight="1">
      <c r="A48" s="295"/>
      <c r="B48" s="300"/>
      <c r="C48" s="65">
        <v>7</v>
      </c>
      <c r="D48" s="47" t="s">
        <v>68</v>
      </c>
      <c r="E48" s="183"/>
      <c r="F48" s="183"/>
      <c r="G48" s="183"/>
      <c r="H48" s="183"/>
      <c r="I48" s="183"/>
      <c r="J48" s="183"/>
      <c r="K48" s="183"/>
    </row>
    <row r="49" spans="1:11" ht="18" customHeight="1">
      <c r="A49" s="294">
        <v>9</v>
      </c>
      <c r="B49" s="301" t="s">
        <v>404</v>
      </c>
      <c r="C49" s="3">
        <v>1</v>
      </c>
      <c r="D49" s="66" t="s">
        <v>405</v>
      </c>
      <c r="E49" s="228">
        <v>2</v>
      </c>
      <c r="F49" s="228">
        <v>3</v>
      </c>
      <c r="G49" s="228">
        <f>E49*F49</f>
        <v>6</v>
      </c>
      <c r="H49" s="228">
        <v>1</v>
      </c>
      <c r="I49" s="228">
        <f>G49*H49</f>
        <v>6</v>
      </c>
      <c r="J49" s="149">
        <v>4</v>
      </c>
      <c r="K49" s="149">
        <f>I49*J49</f>
        <v>24</v>
      </c>
    </row>
    <row r="50" spans="1:11" ht="18" customHeight="1">
      <c r="A50" s="294"/>
      <c r="B50" s="301"/>
      <c r="C50" s="3">
        <v>2</v>
      </c>
      <c r="D50" s="66" t="s">
        <v>406</v>
      </c>
      <c r="E50" s="229"/>
      <c r="F50" s="229"/>
      <c r="G50" s="229"/>
      <c r="H50" s="229"/>
      <c r="I50" s="229"/>
      <c r="J50" s="150"/>
      <c r="K50" s="150"/>
    </row>
    <row r="51" spans="1:11" ht="18" customHeight="1">
      <c r="A51" s="294"/>
      <c r="B51" s="301"/>
      <c r="C51" s="3">
        <v>3</v>
      </c>
      <c r="D51" s="46" t="s">
        <v>369</v>
      </c>
      <c r="E51" s="229"/>
      <c r="F51" s="229"/>
      <c r="G51" s="229"/>
      <c r="H51" s="229"/>
      <c r="I51" s="229"/>
      <c r="J51" s="150"/>
      <c r="K51" s="150"/>
    </row>
    <row r="52" spans="1:11" ht="26.25" customHeight="1">
      <c r="A52" s="294"/>
      <c r="B52" s="301"/>
      <c r="C52" s="3">
        <v>4</v>
      </c>
      <c r="D52" s="43" t="s">
        <v>68</v>
      </c>
      <c r="E52" s="230"/>
      <c r="F52" s="230"/>
      <c r="G52" s="230"/>
      <c r="H52" s="230"/>
      <c r="I52" s="230"/>
      <c r="J52" s="151"/>
      <c r="K52" s="151"/>
    </row>
    <row r="53" spans="1:11" ht="25.5" customHeight="1">
      <c r="A53" s="302">
        <v>10</v>
      </c>
      <c r="B53" s="303" t="s">
        <v>408</v>
      </c>
      <c r="C53" s="86">
        <v>1</v>
      </c>
      <c r="D53" s="87" t="s">
        <v>412</v>
      </c>
      <c r="E53" s="299">
        <v>3</v>
      </c>
      <c r="F53" s="299">
        <v>40</v>
      </c>
      <c r="G53" s="299">
        <f>E53*F53</f>
        <v>120</v>
      </c>
      <c r="H53" s="299">
        <v>1</v>
      </c>
      <c r="I53" s="299">
        <f>G53*H53</f>
        <v>120</v>
      </c>
      <c r="J53" s="299">
        <v>1</v>
      </c>
      <c r="K53" s="299">
        <f>I53*J53</f>
        <v>120</v>
      </c>
    </row>
    <row r="54" spans="1:11" ht="25.5" customHeight="1">
      <c r="A54" s="302"/>
      <c r="B54" s="303"/>
      <c r="C54" s="86">
        <v>2</v>
      </c>
      <c r="D54" s="87" t="s">
        <v>413</v>
      </c>
      <c r="E54" s="153"/>
      <c r="F54" s="153"/>
      <c r="G54" s="153"/>
      <c r="H54" s="153"/>
      <c r="I54" s="153"/>
      <c r="J54" s="153"/>
      <c r="K54" s="153"/>
    </row>
    <row r="55" spans="1:11" ht="25.5" customHeight="1">
      <c r="A55" s="302"/>
      <c r="B55" s="303"/>
      <c r="C55" s="86">
        <v>3</v>
      </c>
      <c r="D55" s="87" t="s">
        <v>414</v>
      </c>
      <c r="E55" s="153"/>
      <c r="F55" s="153"/>
      <c r="G55" s="153"/>
      <c r="H55" s="153"/>
      <c r="I55" s="153"/>
      <c r="J55" s="153"/>
      <c r="K55" s="153"/>
    </row>
    <row r="56" spans="1:11" ht="25.5" customHeight="1">
      <c r="A56" s="302"/>
      <c r="B56" s="303"/>
      <c r="C56" s="86">
        <v>4</v>
      </c>
      <c r="D56" s="87" t="s">
        <v>415</v>
      </c>
      <c r="E56" s="153"/>
      <c r="F56" s="153"/>
      <c r="G56" s="153"/>
      <c r="H56" s="153"/>
      <c r="I56" s="153"/>
      <c r="J56" s="153"/>
      <c r="K56" s="153"/>
    </row>
    <row r="57" spans="1:11" ht="29.25" customHeight="1">
      <c r="A57" s="302"/>
      <c r="B57" s="303"/>
      <c r="C57" s="86">
        <v>5</v>
      </c>
      <c r="D57" s="87" t="s">
        <v>416</v>
      </c>
      <c r="E57" s="153"/>
      <c r="F57" s="153"/>
      <c r="G57" s="153"/>
      <c r="H57" s="153"/>
      <c r="I57" s="153"/>
      <c r="J57" s="153"/>
      <c r="K57" s="153"/>
    </row>
    <row r="58" spans="1:11" ht="25.5" customHeight="1">
      <c r="A58" s="302"/>
      <c r="B58" s="303"/>
      <c r="C58" s="86">
        <v>6</v>
      </c>
      <c r="D58" s="87" t="s">
        <v>417</v>
      </c>
      <c r="E58" s="153"/>
      <c r="F58" s="153"/>
      <c r="G58" s="153"/>
      <c r="H58" s="153"/>
      <c r="I58" s="153"/>
      <c r="J58" s="153"/>
      <c r="K58" s="153"/>
    </row>
    <row r="59" spans="1:11" ht="25.5" customHeight="1">
      <c r="A59" s="302"/>
      <c r="B59" s="303"/>
      <c r="C59" s="86">
        <v>7</v>
      </c>
      <c r="D59" s="87" t="s">
        <v>418</v>
      </c>
      <c r="E59" s="153"/>
      <c r="F59" s="153"/>
      <c r="G59" s="153"/>
      <c r="H59" s="153"/>
      <c r="I59" s="153"/>
      <c r="J59" s="153"/>
      <c r="K59" s="153"/>
    </row>
    <row r="60" spans="1:11" ht="35.25" customHeight="1">
      <c r="A60" s="302"/>
      <c r="B60" s="303"/>
      <c r="C60" s="86">
        <v>8</v>
      </c>
      <c r="D60" s="87" t="s">
        <v>419</v>
      </c>
      <c r="E60" s="153"/>
      <c r="F60" s="153"/>
      <c r="G60" s="153"/>
      <c r="H60" s="153"/>
      <c r="I60" s="153"/>
      <c r="J60" s="153"/>
      <c r="K60" s="153"/>
    </row>
    <row r="61" spans="1:11" ht="25.5" customHeight="1">
      <c r="A61" s="302"/>
      <c r="B61" s="303"/>
      <c r="C61" s="86">
        <v>9</v>
      </c>
      <c r="D61" s="87" t="s">
        <v>420</v>
      </c>
      <c r="E61" s="153"/>
      <c r="F61" s="153"/>
      <c r="G61" s="153"/>
      <c r="H61" s="153"/>
      <c r="I61" s="153"/>
      <c r="J61" s="153"/>
      <c r="K61" s="153"/>
    </row>
    <row r="62" spans="1:11" ht="25.5" customHeight="1">
      <c r="A62" s="302"/>
      <c r="B62" s="303"/>
      <c r="C62" s="86">
        <v>10</v>
      </c>
      <c r="D62" s="87" t="s">
        <v>421</v>
      </c>
      <c r="E62" s="153"/>
      <c r="F62" s="153"/>
      <c r="G62" s="153"/>
      <c r="H62" s="153"/>
      <c r="I62" s="153"/>
      <c r="J62" s="153"/>
      <c r="K62" s="153"/>
    </row>
    <row r="63" spans="1:11" ht="25.5" customHeight="1">
      <c r="A63" s="302"/>
      <c r="B63" s="303"/>
      <c r="C63" s="86">
        <v>11</v>
      </c>
      <c r="D63" s="87" t="s">
        <v>427</v>
      </c>
      <c r="E63" s="153"/>
      <c r="F63" s="153"/>
      <c r="G63" s="153"/>
      <c r="H63" s="153"/>
      <c r="I63" s="153"/>
      <c r="J63" s="153"/>
      <c r="K63" s="153"/>
    </row>
    <row r="64" spans="1:11" ht="48.75" customHeight="1">
      <c r="A64" s="302"/>
      <c r="B64" s="303"/>
      <c r="C64" s="86">
        <v>12</v>
      </c>
      <c r="D64" s="87" t="s">
        <v>422</v>
      </c>
      <c r="E64" s="153"/>
      <c r="F64" s="153"/>
      <c r="G64" s="153"/>
      <c r="H64" s="153"/>
      <c r="I64" s="153"/>
      <c r="J64" s="153"/>
      <c r="K64" s="153"/>
    </row>
    <row r="65" spans="1:11" ht="39.75" customHeight="1">
      <c r="A65" s="302"/>
      <c r="B65" s="303"/>
      <c r="C65" s="86">
        <v>13</v>
      </c>
      <c r="D65" s="87" t="s">
        <v>423</v>
      </c>
      <c r="E65" s="153"/>
      <c r="F65" s="153"/>
      <c r="G65" s="153"/>
      <c r="H65" s="153"/>
      <c r="I65" s="153"/>
      <c r="J65" s="153"/>
      <c r="K65" s="153"/>
    </row>
    <row r="66" spans="1:11" ht="33.75" customHeight="1">
      <c r="A66" s="302"/>
      <c r="B66" s="303"/>
      <c r="C66" s="86">
        <v>14</v>
      </c>
      <c r="D66" s="87" t="s">
        <v>424</v>
      </c>
      <c r="E66" s="153"/>
      <c r="F66" s="153"/>
      <c r="G66" s="153"/>
      <c r="H66" s="153"/>
      <c r="I66" s="153"/>
      <c r="J66" s="153"/>
      <c r="K66" s="153"/>
    </row>
    <row r="67" spans="1:11" ht="32.25" customHeight="1">
      <c r="A67" s="302"/>
      <c r="B67" s="303"/>
      <c r="C67" s="86">
        <v>15</v>
      </c>
      <c r="D67" s="87" t="s">
        <v>397</v>
      </c>
      <c r="E67" s="153"/>
      <c r="F67" s="153"/>
      <c r="G67" s="153"/>
      <c r="H67" s="153"/>
      <c r="I67" s="153"/>
      <c r="J67" s="153"/>
      <c r="K67" s="153"/>
    </row>
    <row r="68" spans="1:11" ht="25.5" customHeight="1">
      <c r="A68" s="302"/>
      <c r="B68" s="303"/>
      <c r="C68" s="86">
        <v>16</v>
      </c>
      <c r="D68" s="88" t="s">
        <v>428</v>
      </c>
      <c r="E68" s="153"/>
      <c r="F68" s="153"/>
      <c r="G68" s="153"/>
      <c r="H68" s="153"/>
      <c r="I68" s="153"/>
      <c r="J68" s="153"/>
      <c r="K68" s="153"/>
    </row>
    <row r="69" spans="1:11" ht="25.5" customHeight="1">
      <c r="A69" s="302"/>
      <c r="B69" s="303"/>
      <c r="C69" s="86">
        <v>17</v>
      </c>
      <c r="D69" s="87" t="s">
        <v>425</v>
      </c>
      <c r="E69" s="153"/>
      <c r="F69" s="153"/>
      <c r="G69" s="153"/>
      <c r="H69" s="153"/>
      <c r="I69" s="153"/>
      <c r="J69" s="153"/>
      <c r="K69" s="153"/>
    </row>
    <row r="70" spans="1:11" ht="25.5" customHeight="1">
      <c r="A70" s="302"/>
      <c r="B70" s="303"/>
      <c r="C70" s="86">
        <v>18</v>
      </c>
      <c r="D70" s="89" t="s">
        <v>426</v>
      </c>
      <c r="E70" s="153"/>
      <c r="F70" s="153"/>
      <c r="G70" s="153"/>
      <c r="H70" s="153"/>
      <c r="I70" s="153"/>
      <c r="J70" s="153"/>
      <c r="K70" s="153"/>
    </row>
    <row r="71" spans="1:11" ht="21.75" customHeight="1">
      <c r="A71" s="302"/>
      <c r="B71" s="303"/>
      <c r="C71" s="90">
        <v>19</v>
      </c>
      <c r="D71" s="91" t="s">
        <v>68</v>
      </c>
      <c r="E71" s="153"/>
      <c r="F71" s="153"/>
      <c r="G71" s="153"/>
      <c r="H71" s="153"/>
      <c r="I71" s="153"/>
      <c r="J71" s="153"/>
      <c r="K71" s="153"/>
    </row>
    <row r="72" spans="1:11" ht="24.75" customHeight="1">
      <c r="A72" s="294">
        <v>11</v>
      </c>
      <c r="B72" s="301" t="s">
        <v>407</v>
      </c>
      <c r="C72" s="3">
        <v>1</v>
      </c>
      <c r="D72" s="36" t="s">
        <v>429</v>
      </c>
      <c r="E72" s="228">
        <v>3</v>
      </c>
      <c r="F72" s="228">
        <v>48</v>
      </c>
      <c r="G72" s="228">
        <f>E72*F72</f>
        <v>144</v>
      </c>
      <c r="H72" s="228">
        <v>1</v>
      </c>
      <c r="I72" s="228">
        <f>G72*H72</f>
        <v>144</v>
      </c>
      <c r="J72" s="149">
        <v>1</v>
      </c>
      <c r="K72" s="149">
        <f>I72*J72</f>
        <v>144</v>
      </c>
    </row>
    <row r="73" spans="1:11" ht="24.75" customHeight="1">
      <c r="A73" s="294"/>
      <c r="B73" s="301"/>
      <c r="C73" s="3">
        <v>2</v>
      </c>
      <c r="D73" s="36" t="s">
        <v>430</v>
      </c>
      <c r="E73" s="229"/>
      <c r="F73" s="229"/>
      <c r="G73" s="229"/>
      <c r="H73" s="229"/>
      <c r="I73" s="229"/>
      <c r="J73" s="150"/>
      <c r="K73" s="150"/>
    </row>
    <row r="74" spans="1:11" ht="24.75" customHeight="1">
      <c r="A74" s="294"/>
      <c r="B74" s="301"/>
      <c r="C74" s="3">
        <v>3</v>
      </c>
      <c r="D74" s="36" t="s">
        <v>431</v>
      </c>
      <c r="E74" s="229"/>
      <c r="F74" s="229"/>
      <c r="G74" s="229"/>
      <c r="H74" s="229"/>
      <c r="I74" s="229"/>
      <c r="J74" s="150"/>
      <c r="K74" s="150"/>
    </row>
    <row r="75" spans="1:11" ht="24.75" customHeight="1">
      <c r="A75" s="294"/>
      <c r="B75" s="301"/>
      <c r="C75" s="3">
        <v>4</v>
      </c>
      <c r="D75" s="36" t="s">
        <v>432</v>
      </c>
      <c r="E75" s="229"/>
      <c r="F75" s="229"/>
      <c r="G75" s="229"/>
      <c r="H75" s="229"/>
      <c r="I75" s="229"/>
      <c r="J75" s="150"/>
      <c r="K75" s="150"/>
    </row>
    <row r="76" spans="1:11" ht="24.75" customHeight="1">
      <c r="A76" s="294"/>
      <c r="B76" s="301"/>
      <c r="C76" s="3">
        <v>5</v>
      </c>
      <c r="D76" s="36" t="s">
        <v>433</v>
      </c>
      <c r="E76" s="229"/>
      <c r="F76" s="229"/>
      <c r="G76" s="229"/>
      <c r="H76" s="229"/>
      <c r="I76" s="229"/>
      <c r="J76" s="150"/>
      <c r="K76" s="150"/>
    </row>
    <row r="77" spans="1:11" ht="24.75" customHeight="1">
      <c r="A77" s="294"/>
      <c r="B77" s="301"/>
      <c r="C77" s="3">
        <v>6</v>
      </c>
      <c r="D77" s="36" t="s">
        <v>434</v>
      </c>
      <c r="E77" s="229"/>
      <c r="F77" s="229"/>
      <c r="G77" s="229"/>
      <c r="H77" s="229"/>
      <c r="I77" s="229"/>
      <c r="J77" s="150"/>
      <c r="K77" s="150"/>
    </row>
    <row r="78" spans="1:11" ht="24.75" customHeight="1">
      <c r="A78" s="294"/>
      <c r="B78" s="301"/>
      <c r="C78" s="3">
        <v>7</v>
      </c>
      <c r="D78" s="36" t="s">
        <v>435</v>
      </c>
      <c r="E78" s="229"/>
      <c r="F78" s="229"/>
      <c r="G78" s="229"/>
      <c r="H78" s="229"/>
      <c r="I78" s="229"/>
      <c r="J78" s="150"/>
      <c r="K78" s="150"/>
    </row>
    <row r="79" spans="1:11" ht="30.75" customHeight="1">
      <c r="A79" s="294"/>
      <c r="B79" s="301"/>
      <c r="C79" s="3">
        <v>8</v>
      </c>
      <c r="D79" s="36" t="s">
        <v>436</v>
      </c>
      <c r="E79" s="229"/>
      <c r="F79" s="229"/>
      <c r="G79" s="229"/>
      <c r="H79" s="229"/>
      <c r="I79" s="229"/>
      <c r="J79" s="150"/>
      <c r="K79" s="150"/>
    </row>
    <row r="80" spans="1:11" ht="24.75" customHeight="1">
      <c r="A80" s="294"/>
      <c r="B80" s="301"/>
      <c r="C80" s="3">
        <v>9</v>
      </c>
      <c r="D80" s="36" t="s">
        <v>437</v>
      </c>
      <c r="E80" s="229"/>
      <c r="F80" s="229"/>
      <c r="G80" s="229"/>
      <c r="H80" s="229"/>
      <c r="I80" s="229"/>
      <c r="J80" s="150"/>
      <c r="K80" s="150"/>
    </row>
    <row r="81" spans="1:11" ht="33" customHeight="1">
      <c r="A81" s="294"/>
      <c r="B81" s="301"/>
      <c r="C81" s="3">
        <v>10</v>
      </c>
      <c r="D81" s="36" t="s">
        <v>438</v>
      </c>
      <c r="E81" s="229"/>
      <c r="F81" s="229"/>
      <c r="G81" s="229"/>
      <c r="H81" s="229"/>
      <c r="I81" s="229"/>
      <c r="J81" s="150"/>
      <c r="K81" s="150"/>
    </row>
    <row r="82" spans="1:11" ht="28.5" customHeight="1">
      <c r="A82" s="294"/>
      <c r="B82" s="301"/>
      <c r="C82" s="3">
        <v>11</v>
      </c>
      <c r="D82" s="36" t="s">
        <v>439</v>
      </c>
      <c r="E82" s="229"/>
      <c r="F82" s="229"/>
      <c r="G82" s="229"/>
      <c r="H82" s="229"/>
      <c r="I82" s="229"/>
      <c r="J82" s="150"/>
      <c r="K82" s="150"/>
    </row>
    <row r="83" spans="1:11" ht="33" customHeight="1">
      <c r="A83" s="294"/>
      <c r="B83" s="301"/>
      <c r="C83" s="3">
        <v>12</v>
      </c>
      <c r="D83" s="36" t="s">
        <v>440</v>
      </c>
      <c r="E83" s="229"/>
      <c r="F83" s="229"/>
      <c r="G83" s="229"/>
      <c r="H83" s="229"/>
      <c r="I83" s="229"/>
      <c r="J83" s="150"/>
      <c r="K83" s="150"/>
    </row>
    <row r="84" spans="1:11" ht="24.75" customHeight="1">
      <c r="A84" s="294"/>
      <c r="B84" s="301"/>
      <c r="C84" s="3">
        <v>13</v>
      </c>
      <c r="D84" s="36" t="s">
        <v>441</v>
      </c>
      <c r="E84" s="229"/>
      <c r="F84" s="229"/>
      <c r="G84" s="229"/>
      <c r="H84" s="229"/>
      <c r="I84" s="229"/>
      <c r="J84" s="150"/>
      <c r="K84" s="150"/>
    </row>
    <row r="85" spans="1:11" ht="24.75" customHeight="1">
      <c r="A85" s="294"/>
      <c r="B85" s="301"/>
      <c r="C85" s="3">
        <v>14</v>
      </c>
      <c r="D85" s="36" t="s">
        <v>421</v>
      </c>
      <c r="E85" s="229"/>
      <c r="F85" s="229"/>
      <c r="G85" s="229"/>
      <c r="H85" s="229"/>
      <c r="I85" s="229"/>
      <c r="J85" s="150"/>
      <c r="K85" s="150"/>
    </row>
    <row r="86" spans="1:11" ht="24.75" customHeight="1">
      <c r="A86" s="294"/>
      <c r="B86" s="301"/>
      <c r="C86" s="3">
        <v>15</v>
      </c>
      <c r="D86" s="36" t="s">
        <v>427</v>
      </c>
      <c r="E86" s="229"/>
      <c r="F86" s="229"/>
      <c r="G86" s="229"/>
      <c r="H86" s="229"/>
      <c r="I86" s="229"/>
      <c r="J86" s="150"/>
      <c r="K86" s="150"/>
    </row>
    <row r="87" spans="1:11" ht="32.25" customHeight="1">
      <c r="A87" s="294"/>
      <c r="B87" s="301"/>
      <c r="C87" s="3">
        <v>16</v>
      </c>
      <c r="D87" s="36" t="s">
        <v>442</v>
      </c>
      <c r="E87" s="229"/>
      <c r="F87" s="229"/>
      <c r="G87" s="229"/>
      <c r="H87" s="229"/>
      <c r="I87" s="229"/>
      <c r="J87" s="150"/>
      <c r="K87" s="150"/>
    </row>
    <row r="88" spans="1:11" ht="33.75" customHeight="1">
      <c r="A88" s="294"/>
      <c r="B88" s="301"/>
      <c r="C88" s="3">
        <v>17</v>
      </c>
      <c r="D88" s="36" t="s">
        <v>443</v>
      </c>
      <c r="E88" s="229"/>
      <c r="F88" s="229"/>
      <c r="G88" s="229"/>
      <c r="H88" s="229"/>
      <c r="I88" s="229"/>
      <c r="J88" s="150"/>
      <c r="K88" s="150"/>
    </row>
    <row r="89" spans="1:11" ht="31.5" customHeight="1">
      <c r="A89" s="294"/>
      <c r="B89" s="301"/>
      <c r="C89" s="3">
        <v>18</v>
      </c>
      <c r="D89" s="36" t="s">
        <v>444</v>
      </c>
      <c r="E89" s="229"/>
      <c r="F89" s="229"/>
      <c r="G89" s="229"/>
      <c r="H89" s="229"/>
      <c r="I89" s="229"/>
      <c r="J89" s="150"/>
      <c r="K89" s="150"/>
    </row>
    <row r="90" spans="1:11" ht="24.75" customHeight="1">
      <c r="A90" s="294"/>
      <c r="B90" s="301"/>
      <c r="C90" s="3">
        <v>19</v>
      </c>
      <c r="D90" s="36" t="s">
        <v>445</v>
      </c>
      <c r="E90" s="229"/>
      <c r="F90" s="229"/>
      <c r="G90" s="229"/>
      <c r="H90" s="229"/>
      <c r="I90" s="229"/>
      <c r="J90" s="150"/>
      <c r="K90" s="150"/>
    </row>
    <row r="91" spans="1:11" ht="24.75" customHeight="1">
      <c r="A91" s="294"/>
      <c r="B91" s="301"/>
      <c r="C91" s="3">
        <v>20</v>
      </c>
      <c r="D91" s="36" t="s">
        <v>446</v>
      </c>
      <c r="E91" s="229"/>
      <c r="F91" s="229"/>
      <c r="G91" s="229"/>
      <c r="H91" s="229"/>
      <c r="I91" s="229"/>
      <c r="J91" s="150"/>
      <c r="K91" s="150"/>
    </row>
    <row r="92" spans="1:11" ht="24.75" customHeight="1">
      <c r="A92" s="294"/>
      <c r="B92" s="301"/>
      <c r="C92" s="3">
        <v>21</v>
      </c>
      <c r="D92" s="36" t="s">
        <v>447</v>
      </c>
      <c r="E92" s="229"/>
      <c r="F92" s="229"/>
      <c r="G92" s="229"/>
      <c r="H92" s="229"/>
      <c r="I92" s="229"/>
      <c r="J92" s="150"/>
      <c r="K92" s="150"/>
    </row>
    <row r="93" spans="1:11" ht="24.75" customHeight="1">
      <c r="A93" s="294"/>
      <c r="B93" s="301"/>
      <c r="C93" s="3">
        <v>22</v>
      </c>
      <c r="D93" s="36" t="s">
        <v>448</v>
      </c>
      <c r="E93" s="229"/>
      <c r="F93" s="229"/>
      <c r="G93" s="229"/>
      <c r="H93" s="229"/>
      <c r="I93" s="229"/>
      <c r="J93" s="150"/>
      <c r="K93" s="150"/>
    </row>
    <row r="94" spans="1:11" ht="28.5" customHeight="1">
      <c r="A94" s="294"/>
      <c r="B94" s="301"/>
      <c r="C94" s="3">
        <v>23</v>
      </c>
      <c r="D94" s="36" t="s">
        <v>449</v>
      </c>
      <c r="E94" s="229"/>
      <c r="F94" s="229"/>
      <c r="G94" s="229"/>
      <c r="H94" s="229"/>
      <c r="I94" s="229"/>
      <c r="J94" s="150"/>
      <c r="K94" s="150"/>
    </row>
    <row r="95" spans="1:11" ht="24.75" customHeight="1">
      <c r="A95" s="294"/>
      <c r="B95" s="301"/>
      <c r="C95" s="3">
        <v>24</v>
      </c>
      <c r="D95" s="36" t="s">
        <v>450</v>
      </c>
      <c r="E95" s="229"/>
      <c r="F95" s="229"/>
      <c r="G95" s="229"/>
      <c r="H95" s="229"/>
      <c r="I95" s="229"/>
      <c r="J95" s="150"/>
      <c r="K95" s="150"/>
    </row>
    <row r="96" spans="1:11" ht="33.75" customHeight="1">
      <c r="A96" s="294"/>
      <c r="B96" s="301"/>
      <c r="C96" s="3">
        <v>25</v>
      </c>
      <c r="D96" s="36" t="s">
        <v>451</v>
      </c>
      <c r="E96" s="229"/>
      <c r="F96" s="229"/>
      <c r="G96" s="229"/>
      <c r="H96" s="229"/>
      <c r="I96" s="229"/>
      <c r="J96" s="150"/>
      <c r="K96" s="150"/>
    </row>
    <row r="97" spans="1:11" ht="33" customHeight="1">
      <c r="A97" s="294"/>
      <c r="B97" s="301"/>
      <c r="C97" s="3">
        <v>26</v>
      </c>
      <c r="D97" s="36" t="s">
        <v>452</v>
      </c>
      <c r="E97" s="229"/>
      <c r="F97" s="229"/>
      <c r="G97" s="229"/>
      <c r="H97" s="229"/>
      <c r="I97" s="229"/>
      <c r="J97" s="150"/>
      <c r="K97" s="150"/>
    </row>
    <row r="98" spans="1:11" ht="24.75" customHeight="1">
      <c r="A98" s="294"/>
      <c r="B98" s="301"/>
      <c r="C98" s="3">
        <v>27</v>
      </c>
      <c r="D98" s="36" t="s">
        <v>453</v>
      </c>
      <c r="E98" s="229"/>
      <c r="F98" s="229"/>
      <c r="G98" s="229"/>
      <c r="H98" s="229"/>
      <c r="I98" s="229"/>
      <c r="J98" s="150"/>
      <c r="K98" s="150"/>
    </row>
    <row r="99" spans="1:11" ht="24.75" customHeight="1">
      <c r="A99" s="294"/>
      <c r="B99" s="301"/>
      <c r="C99" s="3">
        <v>28</v>
      </c>
      <c r="D99" s="85" t="s">
        <v>426</v>
      </c>
      <c r="E99" s="229"/>
      <c r="F99" s="229"/>
      <c r="G99" s="229"/>
      <c r="H99" s="229"/>
      <c r="I99" s="229"/>
      <c r="J99" s="150"/>
      <c r="K99" s="150"/>
    </row>
    <row r="100" spans="1:11" ht="24.75" customHeight="1">
      <c r="A100" s="294"/>
      <c r="B100" s="301"/>
      <c r="C100" s="131">
        <v>29</v>
      </c>
      <c r="D100" s="144" t="s">
        <v>68</v>
      </c>
      <c r="E100" s="229"/>
      <c r="F100" s="229"/>
      <c r="G100" s="229"/>
      <c r="H100" s="229"/>
      <c r="I100" s="229"/>
      <c r="J100" s="150"/>
      <c r="K100" s="150"/>
    </row>
    <row r="101" spans="3:11" ht="29.25" customHeight="1">
      <c r="C101" s="115"/>
      <c r="D101" s="145" t="s">
        <v>537</v>
      </c>
      <c r="E101" s="115"/>
      <c r="F101" s="115"/>
      <c r="G101" s="115"/>
      <c r="H101" s="115"/>
      <c r="I101" s="132">
        <f>I4+I10+I16+I23+I27+I32+I36+I42+I49+I53+I72</f>
        <v>584</v>
      </c>
      <c r="J101" s="115"/>
      <c r="K101" s="132">
        <f>K4+K10+K16+K23+K27+K32+K36+K42+K49+K53+K72</f>
        <v>707</v>
      </c>
    </row>
  </sheetData>
  <sheetProtection/>
  <autoFilter ref="A3:K3"/>
  <mergeCells count="100">
    <mergeCell ref="J36:J41"/>
    <mergeCell ref="J42:J48"/>
    <mergeCell ref="J49:J52"/>
    <mergeCell ref="J53:J71"/>
    <mergeCell ref="J72:J100"/>
    <mergeCell ref="J4:J9"/>
    <mergeCell ref="J10:J15"/>
    <mergeCell ref="J16:J22"/>
    <mergeCell ref="J23:J26"/>
    <mergeCell ref="J27:J31"/>
    <mergeCell ref="J32:J35"/>
    <mergeCell ref="I42:I48"/>
    <mergeCell ref="I49:I52"/>
    <mergeCell ref="I53:I71"/>
    <mergeCell ref="I72:I100"/>
    <mergeCell ref="I10:I15"/>
    <mergeCell ref="I16:I22"/>
    <mergeCell ref="I23:I26"/>
    <mergeCell ref="I27:I31"/>
    <mergeCell ref="I32:I35"/>
    <mergeCell ref="I36:I41"/>
    <mergeCell ref="A72:A100"/>
    <mergeCell ref="B72:B100"/>
    <mergeCell ref="E72:E100"/>
    <mergeCell ref="F72:F100"/>
    <mergeCell ref="G72:G100"/>
    <mergeCell ref="H72:H100"/>
    <mergeCell ref="A53:A71"/>
    <mergeCell ref="B53:B71"/>
    <mergeCell ref="E53:E71"/>
    <mergeCell ref="F53:F71"/>
    <mergeCell ref="G53:G71"/>
    <mergeCell ref="H53:H71"/>
    <mergeCell ref="A49:A52"/>
    <mergeCell ref="B49:B52"/>
    <mergeCell ref="E49:E52"/>
    <mergeCell ref="F49:F52"/>
    <mergeCell ref="G49:G52"/>
    <mergeCell ref="H49:H52"/>
    <mergeCell ref="E42:E48"/>
    <mergeCell ref="F42:F48"/>
    <mergeCell ref="G42:G48"/>
    <mergeCell ref="H42:H48"/>
    <mergeCell ref="B42:B48"/>
    <mergeCell ref="A42:A48"/>
    <mergeCell ref="A36:A41"/>
    <mergeCell ref="B36:B41"/>
    <mergeCell ref="E36:E41"/>
    <mergeCell ref="F36:F41"/>
    <mergeCell ref="G36:G41"/>
    <mergeCell ref="H36:H41"/>
    <mergeCell ref="A32:A35"/>
    <mergeCell ref="B32:B35"/>
    <mergeCell ref="E32:E35"/>
    <mergeCell ref="F32:F35"/>
    <mergeCell ref="G32:G35"/>
    <mergeCell ref="H32:H35"/>
    <mergeCell ref="A27:A31"/>
    <mergeCell ref="B27:B31"/>
    <mergeCell ref="E27:E31"/>
    <mergeCell ref="F27:F31"/>
    <mergeCell ref="G27:G31"/>
    <mergeCell ref="H27:H31"/>
    <mergeCell ref="H16:H22"/>
    <mergeCell ref="A23:A26"/>
    <mergeCell ref="B23:B26"/>
    <mergeCell ref="E23:E26"/>
    <mergeCell ref="F23:F26"/>
    <mergeCell ref="G23:G26"/>
    <mergeCell ref="H23:H26"/>
    <mergeCell ref="B10:B15"/>
    <mergeCell ref="E10:E15"/>
    <mergeCell ref="F10:F15"/>
    <mergeCell ref="G10:G15"/>
    <mergeCell ref="H10:H15"/>
    <mergeCell ref="A16:A22"/>
    <mergeCell ref="B16:B22"/>
    <mergeCell ref="E16:E22"/>
    <mergeCell ref="F16:F22"/>
    <mergeCell ref="G16:G22"/>
    <mergeCell ref="K32:K35"/>
    <mergeCell ref="A1:I1"/>
    <mergeCell ref="A4:A9"/>
    <mergeCell ref="B4:B9"/>
    <mergeCell ref="E4:E9"/>
    <mergeCell ref="F4:F9"/>
    <mergeCell ref="G4:G9"/>
    <mergeCell ref="H4:H9"/>
    <mergeCell ref="I4:I9"/>
    <mergeCell ref="A10:A15"/>
    <mergeCell ref="K36:K41"/>
    <mergeCell ref="K42:K48"/>
    <mergeCell ref="K49:K52"/>
    <mergeCell ref="K53:K71"/>
    <mergeCell ref="K72:K100"/>
    <mergeCell ref="K4:K9"/>
    <mergeCell ref="K10:K15"/>
    <mergeCell ref="K16:K22"/>
    <mergeCell ref="K23:K26"/>
    <mergeCell ref="K27:K3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22"/>
  <sheetViews>
    <sheetView zoomScalePageLayoutView="0" workbookViewId="0" topLeftCell="B1">
      <pane xSplit="1" ySplit="3" topLeftCell="C13" activePane="bottomRight" state="frozen"/>
      <selection pane="topLeft" activeCell="B1" sqref="B1"/>
      <selection pane="topRight" activeCell="C1" sqref="C1"/>
      <selection pane="bottomLeft" activeCell="B4" sqref="B4"/>
      <selection pane="bottomRight" activeCell="H14" sqref="H14:H17"/>
    </sheetView>
  </sheetViews>
  <sheetFormatPr defaultColWidth="9.140625" defaultRowHeight="12.75"/>
  <cols>
    <col min="2" max="2" width="46.421875" style="0" customWidth="1"/>
    <col min="4" max="4" width="57.00390625" style="0" customWidth="1"/>
    <col min="8" max="8" width="10.8515625" style="0" customWidth="1"/>
    <col min="10" max="10" width="10.8515625" style="0" customWidth="1"/>
  </cols>
  <sheetData>
    <row r="1" spans="1:9" s="1" customFormat="1" ht="12.75">
      <c r="A1" s="250" t="s">
        <v>375</v>
      </c>
      <c r="B1" s="250"/>
      <c r="C1" s="250"/>
      <c r="D1" s="250"/>
      <c r="E1" s="250"/>
      <c r="F1" s="250"/>
      <c r="G1" s="250"/>
      <c r="H1" s="250"/>
      <c r="I1" s="250"/>
    </row>
    <row r="2" s="1" customFormat="1" ht="12.75">
      <c r="D2" s="2"/>
    </row>
    <row r="3" spans="1:11" s="133" customFormat="1" ht="38.25">
      <c r="A3" s="73" t="s">
        <v>3</v>
      </c>
      <c r="B3" s="73" t="s">
        <v>0</v>
      </c>
      <c r="C3" s="73" t="s">
        <v>4</v>
      </c>
      <c r="D3" s="73" t="s">
        <v>1</v>
      </c>
      <c r="E3" s="73" t="s">
        <v>2</v>
      </c>
      <c r="F3" s="73" t="s">
        <v>70</v>
      </c>
      <c r="G3" s="73" t="s">
        <v>97</v>
      </c>
      <c r="H3" s="73" t="s">
        <v>597</v>
      </c>
      <c r="I3" s="73" t="s">
        <v>526</v>
      </c>
      <c r="J3" s="73" t="s">
        <v>5</v>
      </c>
      <c r="K3" s="73" t="s">
        <v>216</v>
      </c>
    </row>
    <row r="4" spans="1:11" ht="20.25" customHeight="1">
      <c r="A4" s="294">
        <v>1</v>
      </c>
      <c r="B4" s="298" t="s">
        <v>539</v>
      </c>
      <c r="C4" s="3">
        <v>1</v>
      </c>
      <c r="D4" s="67" t="s">
        <v>540</v>
      </c>
      <c r="E4" s="294">
        <v>5</v>
      </c>
      <c r="F4" s="294">
        <v>40</v>
      </c>
      <c r="G4" s="294">
        <f>E4*F4</f>
        <v>200</v>
      </c>
      <c r="H4" s="294">
        <v>1</v>
      </c>
      <c r="I4" s="294">
        <f>G4*H4</f>
        <v>200</v>
      </c>
      <c r="J4" s="294">
        <v>1</v>
      </c>
      <c r="K4" s="294">
        <f>I4*J4</f>
        <v>200</v>
      </c>
    </row>
    <row r="5" spans="1:11" ht="20.25" customHeight="1">
      <c r="A5" s="294"/>
      <c r="B5" s="298"/>
      <c r="C5" s="3">
        <v>2</v>
      </c>
      <c r="D5" s="43" t="s">
        <v>541</v>
      </c>
      <c r="E5" s="294"/>
      <c r="F5" s="294"/>
      <c r="G5" s="294"/>
      <c r="H5" s="294"/>
      <c r="I5" s="294"/>
      <c r="J5" s="294"/>
      <c r="K5" s="294"/>
    </row>
    <row r="6" spans="1:11" ht="20.25" customHeight="1">
      <c r="A6" s="294"/>
      <c r="B6" s="298"/>
      <c r="C6" s="3">
        <v>3</v>
      </c>
      <c r="D6" s="43" t="s">
        <v>542</v>
      </c>
      <c r="E6" s="294"/>
      <c r="F6" s="294"/>
      <c r="G6" s="294"/>
      <c r="H6" s="294"/>
      <c r="I6" s="294"/>
      <c r="J6" s="294"/>
      <c r="K6" s="294"/>
    </row>
    <row r="7" spans="1:11" ht="20.25" customHeight="1">
      <c r="A7" s="294"/>
      <c r="B7" s="298"/>
      <c r="C7" s="3">
        <v>4</v>
      </c>
      <c r="D7" s="43" t="s">
        <v>543</v>
      </c>
      <c r="E7" s="294"/>
      <c r="F7" s="294"/>
      <c r="G7" s="294"/>
      <c r="H7" s="294"/>
      <c r="I7" s="294"/>
      <c r="J7" s="294"/>
      <c r="K7" s="294"/>
    </row>
    <row r="8" spans="1:11" ht="20.25" customHeight="1">
      <c r="A8" s="294"/>
      <c r="B8" s="298"/>
      <c r="C8" s="3">
        <v>5</v>
      </c>
      <c r="D8" s="46" t="s">
        <v>369</v>
      </c>
      <c r="E8" s="294"/>
      <c r="F8" s="294"/>
      <c r="G8" s="294"/>
      <c r="H8" s="294"/>
      <c r="I8" s="294"/>
      <c r="J8" s="294"/>
      <c r="K8" s="294"/>
    </row>
    <row r="9" spans="1:11" ht="20.25" customHeight="1">
      <c r="A9" s="294"/>
      <c r="B9" s="298"/>
      <c r="C9" s="3">
        <v>6</v>
      </c>
      <c r="D9" s="43" t="s">
        <v>68</v>
      </c>
      <c r="E9" s="294"/>
      <c r="F9" s="294"/>
      <c r="G9" s="294"/>
      <c r="H9" s="294"/>
      <c r="I9" s="294"/>
      <c r="J9" s="294"/>
      <c r="K9" s="294"/>
    </row>
    <row r="10" spans="1:11" ht="20.25" customHeight="1">
      <c r="A10" s="295">
        <v>2</v>
      </c>
      <c r="B10" s="297" t="s">
        <v>544</v>
      </c>
      <c r="C10" s="126">
        <v>1</v>
      </c>
      <c r="D10" s="47" t="s">
        <v>545</v>
      </c>
      <c r="E10" s="295">
        <v>3</v>
      </c>
      <c r="F10" s="295">
        <v>6</v>
      </c>
      <c r="G10" s="295">
        <f>E10*F10</f>
        <v>18</v>
      </c>
      <c r="H10" s="295">
        <v>1</v>
      </c>
      <c r="I10" s="295">
        <f>G10*H10</f>
        <v>18</v>
      </c>
      <c r="J10" s="295">
        <v>1</v>
      </c>
      <c r="K10" s="295">
        <f>I10*J10</f>
        <v>18</v>
      </c>
    </row>
    <row r="11" spans="1:11" ht="20.25" customHeight="1">
      <c r="A11" s="295"/>
      <c r="B11" s="297"/>
      <c r="C11" s="126">
        <v>2</v>
      </c>
      <c r="D11" s="47" t="s">
        <v>546</v>
      </c>
      <c r="E11" s="295"/>
      <c r="F11" s="295"/>
      <c r="G11" s="295"/>
      <c r="H11" s="295"/>
      <c r="I11" s="295"/>
      <c r="J11" s="295"/>
      <c r="K11" s="295"/>
    </row>
    <row r="12" spans="1:11" ht="20.25" customHeight="1">
      <c r="A12" s="295"/>
      <c r="B12" s="297"/>
      <c r="C12" s="126">
        <v>3</v>
      </c>
      <c r="D12" s="48" t="s">
        <v>369</v>
      </c>
      <c r="E12" s="295"/>
      <c r="F12" s="295"/>
      <c r="G12" s="295"/>
      <c r="H12" s="295"/>
      <c r="I12" s="295"/>
      <c r="J12" s="295"/>
      <c r="K12" s="295"/>
    </row>
    <row r="13" spans="1:11" ht="20.25" customHeight="1">
      <c r="A13" s="295"/>
      <c r="B13" s="297"/>
      <c r="C13" s="126">
        <v>4</v>
      </c>
      <c r="D13" s="47" t="s">
        <v>68</v>
      </c>
      <c r="E13" s="295"/>
      <c r="F13" s="295"/>
      <c r="G13" s="295"/>
      <c r="H13" s="295"/>
      <c r="I13" s="295"/>
      <c r="J13" s="295"/>
      <c r="K13" s="295"/>
    </row>
    <row r="14" spans="1:11" ht="20.25" customHeight="1">
      <c r="A14" s="294">
        <v>3</v>
      </c>
      <c r="B14" s="298" t="s">
        <v>547</v>
      </c>
      <c r="C14" s="3">
        <v>1</v>
      </c>
      <c r="D14" s="43" t="s">
        <v>549</v>
      </c>
      <c r="E14" s="294">
        <v>3</v>
      </c>
      <c r="F14" s="294">
        <v>12</v>
      </c>
      <c r="G14" s="294">
        <f>E14*F14</f>
        <v>36</v>
      </c>
      <c r="H14" s="294">
        <v>1</v>
      </c>
      <c r="I14" s="294">
        <f>G14*H14</f>
        <v>36</v>
      </c>
      <c r="J14" s="294">
        <v>2</v>
      </c>
      <c r="K14" s="294">
        <f>I14*J14</f>
        <v>72</v>
      </c>
    </row>
    <row r="15" spans="1:11" ht="20.25" customHeight="1">
      <c r="A15" s="294"/>
      <c r="B15" s="298"/>
      <c r="C15" s="3">
        <v>2</v>
      </c>
      <c r="D15" s="43" t="s">
        <v>548</v>
      </c>
      <c r="E15" s="294"/>
      <c r="F15" s="294"/>
      <c r="G15" s="294"/>
      <c r="H15" s="294"/>
      <c r="I15" s="294"/>
      <c r="J15" s="294"/>
      <c r="K15" s="294"/>
    </row>
    <row r="16" spans="1:11" ht="20.25" customHeight="1">
      <c r="A16" s="294"/>
      <c r="B16" s="298"/>
      <c r="C16" s="3">
        <v>3</v>
      </c>
      <c r="D16" s="46" t="s">
        <v>369</v>
      </c>
      <c r="E16" s="294"/>
      <c r="F16" s="294"/>
      <c r="G16" s="294"/>
      <c r="H16" s="294"/>
      <c r="I16" s="294"/>
      <c r="J16" s="294"/>
      <c r="K16" s="294"/>
    </row>
    <row r="17" spans="1:11" ht="20.25" customHeight="1">
      <c r="A17" s="294"/>
      <c r="B17" s="298"/>
      <c r="C17" s="3">
        <v>4</v>
      </c>
      <c r="D17" s="43" t="s">
        <v>68</v>
      </c>
      <c r="E17" s="294"/>
      <c r="F17" s="294"/>
      <c r="G17" s="294"/>
      <c r="H17" s="294"/>
      <c r="I17" s="294"/>
      <c r="J17" s="294"/>
      <c r="K17" s="294"/>
    </row>
    <row r="18" spans="1:11" ht="20.25" customHeight="1">
      <c r="A18" s="295">
        <v>4</v>
      </c>
      <c r="B18" s="297" t="s">
        <v>550</v>
      </c>
      <c r="C18" s="126">
        <v>1</v>
      </c>
      <c r="D18" s="47" t="s">
        <v>549</v>
      </c>
      <c r="E18" s="295">
        <v>3</v>
      </c>
      <c r="F18" s="295">
        <v>12</v>
      </c>
      <c r="G18" s="295">
        <f>E18*F18</f>
        <v>36</v>
      </c>
      <c r="H18" s="295">
        <v>1</v>
      </c>
      <c r="I18" s="295">
        <f>G18*H18</f>
        <v>36</v>
      </c>
      <c r="J18" s="295">
        <v>4</v>
      </c>
      <c r="K18" s="295">
        <f>I18*J18</f>
        <v>144</v>
      </c>
    </row>
    <row r="19" spans="1:11" ht="20.25" customHeight="1">
      <c r="A19" s="295"/>
      <c r="B19" s="297"/>
      <c r="C19" s="126">
        <v>2</v>
      </c>
      <c r="D19" s="47" t="s">
        <v>548</v>
      </c>
      <c r="E19" s="295"/>
      <c r="F19" s="295"/>
      <c r="G19" s="295"/>
      <c r="H19" s="295"/>
      <c r="I19" s="295"/>
      <c r="J19" s="295"/>
      <c r="K19" s="295"/>
    </row>
    <row r="20" spans="1:11" ht="20.25" customHeight="1">
      <c r="A20" s="295"/>
      <c r="B20" s="297"/>
      <c r="C20" s="126">
        <v>3</v>
      </c>
      <c r="D20" s="48" t="s">
        <v>369</v>
      </c>
      <c r="E20" s="295"/>
      <c r="F20" s="295"/>
      <c r="G20" s="295"/>
      <c r="H20" s="295"/>
      <c r="I20" s="295"/>
      <c r="J20" s="295"/>
      <c r="K20" s="295"/>
    </row>
    <row r="21" spans="1:11" ht="20.25" customHeight="1">
      <c r="A21" s="295"/>
      <c r="B21" s="297"/>
      <c r="C21" s="126">
        <v>4</v>
      </c>
      <c r="D21" s="47" t="s">
        <v>68</v>
      </c>
      <c r="E21" s="295"/>
      <c r="F21" s="295"/>
      <c r="G21" s="295"/>
      <c r="H21" s="295"/>
      <c r="I21" s="295"/>
      <c r="J21" s="295"/>
      <c r="K21" s="295"/>
    </row>
    <row r="22" spans="9:11" ht="15">
      <c r="I22" s="124">
        <f>I4+I10+I14+I18</f>
        <v>290</v>
      </c>
      <c r="K22" s="124">
        <f>K4+K10+K14+K18</f>
        <v>434</v>
      </c>
    </row>
  </sheetData>
  <sheetProtection/>
  <autoFilter ref="A3:K3"/>
  <mergeCells count="37">
    <mergeCell ref="I10:I13"/>
    <mergeCell ref="J4:J9"/>
    <mergeCell ref="J10:J13"/>
    <mergeCell ref="J14:J17"/>
    <mergeCell ref="J18:J21"/>
    <mergeCell ref="K4:K9"/>
    <mergeCell ref="K10:K13"/>
    <mergeCell ref="K14:K17"/>
    <mergeCell ref="K18:K21"/>
    <mergeCell ref="I14:I17"/>
    <mergeCell ref="A1:I1"/>
    <mergeCell ref="A4:A9"/>
    <mergeCell ref="B4:B9"/>
    <mergeCell ref="E4:E9"/>
    <mergeCell ref="F4:F9"/>
    <mergeCell ref="G4:G9"/>
    <mergeCell ref="H4:H9"/>
    <mergeCell ref="I4:I9"/>
    <mergeCell ref="H14:H17"/>
    <mergeCell ref="A10:A13"/>
    <mergeCell ref="B10:B13"/>
    <mergeCell ref="E10:E13"/>
    <mergeCell ref="F10:F13"/>
    <mergeCell ref="G10:G13"/>
    <mergeCell ref="H10:H13"/>
    <mergeCell ref="A14:A17"/>
    <mergeCell ref="B14:B17"/>
    <mergeCell ref="E14:E17"/>
    <mergeCell ref="F14:F17"/>
    <mergeCell ref="I18:I21"/>
    <mergeCell ref="A18:A21"/>
    <mergeCell ref="B18:B21"/>
    <mergeCell ref="E18:E21"/>
    <mergeCell ref="F18:F21"/>
    <mergeCell ref="G18:G21"/>
    <mergeCell ref="H18:H21"/>
    <mergeCell ref="G14:G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ArcelorMittal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Radu</dc:creator>
  <cp:keywords/>
  <dc:description/>
  <cp:lastModifiedBy>Postolache, Gheorghe</cp:lastModifiedBy>
  <dcterms:created xsi:type="dcterms:W3CDTF">2017-02-07T07:48:44Z</dcterms:created>
  <dcterms:modified xsi:type="dcterms:W3CDTF">2023-01-17T14:11:20Z</dcterms:modified>
  <cp:category/>
  <cp:version/>
  <cp:contentType/>
  <cp:contentStatus/>
</cp:coreProperties>
</file>