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xr:revisionPtr revIDLastSave="0" documentId="8_{8207A8F2-D6BE-46BD-89CB-3972F020D309}" xr6:coauthVersionLast="47" xr6:coauthVersionMax="47" xr10:uidLastSave="{00000000-0000-0000-0000-000000000000}"/>
  <bookViews>
    <workbookView xWindow="-110" yWindow="-110" windowWidth="19420" windowHeight="10300" xr2:uid="{187F5267-D7BE-4611-B284-BF67F9E1772C}"/>
  </bookViews>
  <sheets>
    <sheet name="CS Jgeaburi secundare SU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6" i="1" l="1"/>
  <c r="I45" i="1"/>
  <c r="M45" i="1" s="1"/>
  <c r="I44" i="1"/>
  <c r="M44" i="1" s="1"/>
  <c r="M43" i="1"/>
  <c r="M42" i="1"/>
  <c r="I42" i="1"/>
  <c r="M41" i="1"/>
  <c r="I41" i="1"/>
  <c r="M40" i="1"/>
  <c r="I37" i="1"/>
  <c r="M37" i="1" s="1"/>
  <c r="M34" i="1"/>
  <c r="M33" i="1"/>
  <c r="M32" i="1"/>
  <c r="M31" i="1"/>
  <c r="M30" i="1"/>
  <c r="M29" i="1"/>
  <c r="M28" i="1"/>
  <c r="M27" i="1"/>
  <c r="M26" i="1"/>
  <c r="M25" i="1"/>
  <c r="M24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7" i="1"/>
  <c r="I38" i="1" l="1"/>
  <c r="M38" i="1" s="1"/>
  <c r="M47" i="1" s="1"/>
  <c r="I39" i="1"/>
  <c r="M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Niculescu, Mircea</author>
  </authors>
  <commentList>
    <comment ref="I37" authorId="0" shapeId="0" xr:uid="{01CE121D-F50E-483F-824F-E7563BFA2EFC}">
      <text>
        <r>
          <rPr>
            <b/>
            <sz val="9"/>
            <color indexed="81"/>
            <rFont val="Tahoma"/>
            <family val="2"/>
          </rPr>
          <t xml:space="preserve">44 RFS + 44 RZS +146 Suporti +50 platforme
</t>
        </r>
      </text>
    </comment>
    <comment ref="I38" authorId="0" shapeId="0" xr:uid="{25D16079-5B03-4B4C-BA0E-5F3BC082772E}">
      <text>
        <r>
          <rPr>
            <b/>
            <sz val="9"/>
            <color indexed="81"/>
            <rFont val="Tahoma"/>
            <family val="2"/>
          </rPr>
          <t>+48 ecrane</t>
        </r>
      </text>
    </comment>
    <comment ref="I39" authorId="0" shapeId="0" xr:uid="{71810A4F-D33A-48E6-B4AC-0AA3E5904AA9}">
      <text>
        <r>
          <rPr>
            <b/>
            <sz val="9"/>
            <color indexed="81"/>
            <rFont val="Tahoma"/>
            <family val="2"/>
          </rPr>
          <t xml:space="preserve">
+96 ecrane
</t>
        </r>
      </text>
    </comment>
  </commentList>
</comments>
</file>

<file path=xl/sharedStrings.xml><?xml version="1.0" encoding="utf-8"?>
<sst xmlns="http://schemas.openxmlformats.org/spreadsheetml/2006/main" count="128" uniqueCount="97">
  <si>
    <t>DENUMIRE</t>
  </si>
  <si>
    <t>UM</t>
  </si>
  <si>
    <t>set</t>
  </si>
  <si>
    <t>kg</t>
  </si>
  <si>
    <t>Observatii</t>
  </si>
  <si>
    <t>buc</t>
  </si>
  <si>
    <t>Nr desen</t>
  </si>
  <si>
    <t>mp</t>
  </si>
  <si>
    <t>LUCRARI CIVILE</t>
  </si>
  <si>
    <t>mc</t>
  </si>
  <si>
    <t>Zgura va fi furnizata de catre LG</t>
  </si>
  <si>
    <t>Masuratori TOPO</t>
  </si>
  <si>
    <t xml:space="preserve">NOTA </t>
  </si>
  <si>
    <t>Montajul tuturor subansamblelor presupune inclusiv:</t>
  </si>
  <si>
    <t>- crearea gabaritului de trecere necesar pentru ridicarea la locul de montaj (+8.0 m) prin golurile de montaj</t>
  </si>
  <si>
    <t xml:space="preserve">- modificari necesare pentru adaptare la situatia din teren </t>
  </si>
  <si>
    <t xml:space="preserve">Zgura  -  montaj </t>
  </si>
  <si>
    <t>02-01-125</t>
  </si>
  <si>
    <t>06-01-452</t>
  </si>
  <si>
    <t>07-00-502</t>
  </si>
  <si>
    <t>01-00-050;   01-00-055</t>
  </si>
  <si>
    <t>Nr. crt.</t>
  </si>
  <si>
    <t>- descarcarea acestora din mijlocul de transport de la furnizor,   la locul de depozitare LG</t>
  </si>
  <si>
    <t>- incarcarea si transportul de la locul de depozitare  la locul de montaj si ridicarea acestora pe platforma</t>
  </si>
  <si>
    <t>- curatirea platformei inainte de inceperea lucrarilor de montaj</t>
  </si>
  <si>
    <t>CAIET  DE SARCINI</t>
  </si>
  <si>
    <t>Procurare</t>
  </si>
  <si>
    <t>Procurarea materialelor include transportul si manipularea acestora la locul de montaj .</t>
  </si>
  <si>
    <t>- materialele de adaos necesare pentru asamblarile prin sudura la montaj</t>
  </si>
  <si>
    <t xml:space="preserve">Pilot </t>
  </si>
  <si>
    <t>Mihai Nistor</t>
  </si>
  <si>
    <t>Lucrari de decopertare si refacere umplutura in jurul jgheaburilor secundare</t>
  </si>
  <si>
    <t xml:space="preserve">Montaj suporti jgheaburi secundare de fonta , zgura si canale T </t>
  </si>
  <si>
    <t xml:space="preserve">Montaj tronsoane jgheaburi T </t>
  </si>
  <si>
    <t>Montaj platforme,  ecrane de protectie si platelaje</t>
  </si>
  <si>
    <t>Piulite M20     DIN 6915  gr.8</t>
  </si>
  <si>
    <t>Saibe 20        DIN 6916</t>
  </si>
  <si>
    <t>Inclusiv practicare gauri pentru montaj</t>
  </si>
  <si>
    <t>Piulite M36   DIN 6915</t>
  </si>
  <si>
    <t>Saibe 36         DIN 6916</t>
  </si>
  <si>
    <t>Suruburi M24 x 80, DIN 6914 (SREN 14399) gr 8.8</t>
  </si>
  <si>
    <t>Suruburi M36 x 120, DIN 6914 (SREN 14399) gr 8.8</t>
  </si>
  <si>
    <t>Piulite M24   DIN 6915</t>
  </si>
  <si>
    <t>Saibe 24        DIN 6916</t>
  </si>
  <si>
    <t>Suruburi M20 x 60, DIN 6914 (SREN 14399) gr 8.8</t>
  </si>
  <si>
    <t>Strucct si ecrane</t>
  </si>
  <si>
    <t>2.1.1</t>
  </si>
  <si>
    <t>2.1.2</t>
  </si>
  <si>
    <t>2.1.2.1</t>
  </si>
  <si>
    <t>2.1.2.2</t>
  </si>
  <si>
    <t>2.1.2.3</t>
  </si>
  <si>
    <t>Refacere umplutura platforma,  dupa montajul  jgheaburilor secundare si platformelor:</t>
  </si>
  <si>
    <t xml:space="preserve">BCA  tip Ytong Forte D0.6  </t>
  </si>
  <si>
    <t>2.2.1</t>
  </si>
  <si>
    <t>2.2.2</t>
  </si>
  <si>
    <t>2.2.3</t>
  </si>
  <si>
    <t>2.2.4</t>
  </si>
  <si>
    <t xml:space="preserve">Demontare + montare suporti dispozitiv David Arm </t>
  </si>
  <si>
    <t>Montaj capace jgheaburi secundare de fonta si zgura</t>
  </si>
  <si>
    <t xml:space="preserve">Montajul cuprinde inclusiv   asigurarea  gabaritului de trecere prin golul de montaj al platformei   </t>
  </si>
  <si>
    <t>Procurare materiale pentru lucrari adaptare constructii metalice</t>
  </si>
  <si>
    <t>Consolidare perete din zona platformei jgheab zgura</t>
  </si>
  <si>
    <t>Str T</t>
  </si>
  <si>
    <t>Include toate masuratorile atat inainte de demolare, in timpul montajului cat si final</t>
  </si>
  <si>
    <t>Montaj jgheaburi secundare de fonta si zgura</t>
  </si>
  <si>
    <t>Procurare materiale pentru lucrari de reconditionare</t>
  </si>
  <si>
    <t>- racordarea  jgheaburilor secundare  la jgheabul principal</t>
  </si>
  <si>
    <t>Decopertare beton deteriorat</t>
  </si>
  <si>
    <t>Pasivizare armaturi expuse</t>
  </si>
  <si>
    <t>Profilare cu mortar epoxidic</t>
  </si>
  <si>
    <t>Plasa fibra carbonica</t>
  </si>
  <si>
    <t>Manager Proiect                            PD Engineering</t>
  </si>
  <si>
    <t>Mircea NICULESCU                         Leonard Iessensky</t>
  </si>
  <si>
    <t>2.2.5</t>
  </si>
  <si>
    <r>
      <t xml:space="preserve">Lista de lucrari a fost intocmita in coformitate cu </t>
    </r>
    <r>
      <rPr>
        <b/>
        <i/>
        <sz val="11"/>
        <color theme="1"/>
        <rFont val="Calibri"/>
        <family val="2"/>
        <scheme val="minor"/>
      </rPr>
      <t>Specificatiile Tehnice</t>
    </r>
    <r>
      <rPr>
        <sz val="11"/>
        <color theme="1"/>
        <rFont val="Calibri"/>
        <family val="2"/>
        <scheme val="minor"/>
      </rPr>
      <t xml:space="preserve">  si avand la baza </t>
    </r>
    <r>
      <rPr>
        <b/>
        <i/>
        <sz val="11"/>
        <color theme="1"/>
        <rFont val="Calibri"/>
        <family val="2"/>
        <scheme val="minor"/>
      </rPr>
      <t>Proiectul de executie</t>
    </r>
    <r>
      <rPr>
        <sz val="11"/>
        <color theme="1"/>
        <rFont val="Calibri"/>
        <family val="2"/>
        <scheme val="minor"/>
      </rPr>
      <t xml:space="preserve"> intocmit de catre ALLIED ENGINEERS precum si lucrarile efectuate la jgheaburile principale  platforma de NORD si SUD  in per 2020 - 2021. </t>
    </r>
  </si>
  <si>
    <t>Reconditionare pasarele metalice si platforme care se refolosesc (inclusiv refacere balustrazi) : platforme metalice jgheaburi T (2 buc), platforme acces jgheaburi fonta (2buc) , inclusiv vopsitorie</t>
  </si>
  <si>
    <t>Montaj platforme refolosite : platforme acces jgheaburi fonta (2 buc )  platforme metalice jgheaburi T ( 2 buc)</t>
  </si>
  <si>
    <t>RFS +RZS + SUP+platforme</t>
  </si>
  <si>
    <t xml:space="preserve">Demontare structuri metalice care se remonteaza ulterior (prelungire jgheab drenaj fonta si zgura (1+1 buc) , platforme metalice jgheaburi T (2 buc) , platforme de acces jgheaburi fonta (2buc) </t>
  </si>
  <si>
    <t>Pregatire suprafate in vederea demontarii platelajelor si montarii suportilor (curatenie/ evacuare depuneri zgura  platforme inferioare )</t>
  </si>
  <si>
    <t>Caramida refractara  tip 2R 250 x 125 x 64</t>
  </si>
  <si>
    <t>Montaj prelungiri jgheaburi drenaj fonta si zgura (refolosite)</t>
  </si>
  <si>
    <t xml:space="preserve">se vor monta ulterior la noile jgheaburi </t>
  </si>
  <si>
    <t>Demontare/
Demolare</t>
  </si>
  <si>
    <t>Executie / uzinari/ 
Montaj</t>
  </si>
  <si>
    <t>Cant.</t>
  </si>
  <si>
    <t>PU/UM</t>
  </si>
  <si>
    <r>
      <t xml:space="preserve">Demolarea structurilor metalice a jgheaburilor secundare  existente, platforme de acces care nu se mai folosesc si platelaje, </t>
    </r>
    <r>
      <rPr>
        <b/>
        <sz val="11"/>
        <color theme="1"/>
        <rFont val="Calibri"/>
        <family val="2"/>
      </rPr>
      <t xml:space="preserve"> inclusiv  evacuarea si transportul deseurilor metalice la depozitul de fier vechi</t>
    </r>
  </si>
  <si>
    <t>Elemente metalice  asigurate/confectionate de furnizor: ancore chimice, organe de asamblare, etc.</t>
  </si>
  <si>
    <r>
      <t xml:space="preserve">Ofertantii vor analiza si studia  </t>
    </r>
    <r>
      <rPr>
        <b/>
        <i/>
        <sz val="11"/>
        <color theme="1"/>
        <rFont val="Calibri"/>
        <family val="2"/>
        <scheme val="minor"/>
      </rPr>
      <t>Caietul de  Sarcini</t>
    </r>
    <r>
      <rPr>
        <sz val="11"/>
        <color theme="1"/>
        <rFont val="Calibri"/>
        <family val="2"/>
        <scheme val="minor"/>
      </rPr>
      <t xml:space="preserve">  impreuna cu </t>
    </r>
    <r>
      <rPr>
        <b/>
        <i/>
        <sz val="11"/>
        <color theme="1"/>
        <rFont val="Calibri"/>
        <family val="2"/>
        <scheme val="minor"/>
      </rPr>
      <t>Specificatiile Tehnice</t>
    </r>
    <r>
      <rPr>
        <sz val="11"/>
        <color theme="1"/>
        <rFont val="Calibri"/>
        <family val="2"/>
        <scheme val="minor"/>
      </rPr>
      <t xml:space="preserve"> si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Proiectul tehnic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intocmit de catre Allied Engineers,  astfel incat sa  se asigure terminarea lucrarilor si punerea in functiune conform termenelor precizate in </t>
    </r>
    <r>
      <rPr>
        <b/>
        <i/>
        <sz val="11"/>
        <color theme="1"/>
        <rFont val="Calibri"/>
        <family val="2"/>
        <scheme val="minor"/>
      </rPr>
      <t xml:space="preserve">Specificatiile Tehnice.  </t>
    </r>
    <r>
      <rPr>
        <sz val="11"/>
        <color theme="1"/>
        <rFont val="Calibri"/>
        <family val="2"/>
        <scheme val="minor"/>
      </rPr>
      <t>Eventualele necorelari  intre documentele mentionate sau fata de constatarea din teren, vor fi semnalate inainte de ofertare.</t>
    </r>
  </si>
  <si>
    <t>VALOARE TOTALA LUCRARI, fara TVA</t>
  </si>
  <si>
    <t>Proiect :  Montaj rine secundare. Hala Turnare F5 Sud. / Secondary runners SOUTH Cast Floor - Montaj</t>
  </si>
  <si>
    <t xml:space="preserve">Lucrari de adaptare a constructiilor metalice la situatia din teren </t>
  </si>
  <si>
    <t>Ancora chimica M 20, DIN 7990, gr. 8.8,  inclusiv rasina bicomponenta tip HILTI HIT-RE 500</t>
  </si>
  <si>
    <t>Toate lucrarile de demolare presupun inclusiv evacuarea molozului de pe platforma si transportul acestuia la depozitul de deseuri/fier vechi al  Companiei (pe o distanta de 5km)</t>
  </si>
  <si>
    <r>
      <t>Demolare umplutura platforma in jurul jgheaburilor  secundare si platforme,</t>
    </r>
    <r>
      <rPr>
        <b/>
        <sz val="11"/>
        <color theme="1"/>
        <rFont val="Calibri"/>
        <family val="2"/>
        <scheme val="minor"/>
      </rPr>
      <t xml:space="preserve"> inclusiv evacuare moloz , incarcare si transport la depozitul de deseuri</t>
    </r>
  </si>
  <si>
    <r>
      <t xml:space="preserve">Valoare,
</t>
    </r>
    <r>
      <rPr>
        <i/>
        <sz val="11"/>
        <color theme="1"/>
        <rFont val="Calibri"/>
        <family val="2"/>
        <scheme val="minor"/>
      </rPr>
      <t>fara TVA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</si>
</sst>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indent="2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indent="2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49" fontId="0" fillId="0" borderId="0" xfId="0" applyNumberFormat="1"/>
    <xf numFmtId="0" fontId="0" fillId="0" borderId="6" xfId="0" applyBorder="1" applyAlignment="1">
      <alignment vertical="center"/>
    </xf>
    <xf numFmtId="0" fontId="5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wrapText="1" indent="2"/>
    </xf>
    <xf numFmtId="0" fontId="7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 indent="4"/>
    </xf>
    <xf numFmtId="0" fontId="6" fillId="0" borderId="1" xfId="0" applyFont="1" applyBorder="1" applyAlignment="1">
      <alignment horizontal="left" vertical="center" indent="4"/>
    </xf>
    <xf numFmtId="0" fontId="6" fillId="0" borderId="5" xfId="0" applyFont="1" applyBorder="1" applyAlignment="1">
      <alignment horizontal="center" vertical="center"/>
    </xf>
    <xf numFmtId="0" fontId="0" fillId="0" borderId="9" xfId="0" applyBorder="1"/>
    <xf numFmtId="164" fontId="0" fillId="0" borderId="0" xfId="0" applyNumberFormat="1"/>
    <xf numFmtId="0" fontId="1" fillId="3" borderId="5" xfId="0" applyFont="1" applyFill="1" applyBorder="1" applyAlignment="1">
      <alignment horizontal="center" vertical="center"/>
    </xf>
    <xf numFmtId="49" fontId="3" fillId="0" borderId="0" xfId="0" applyNumberFormat="1" applyFont="1"/>
    <xf numFmtId="0" fontId="3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vertical="center" wrapText="1" inden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 indent="1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7" fillId="2" borderId="7" xfId="0" applyFont="1" applyFill="1" applyBorder="1" applyAlignment="1">
      <alignment vertical="center"/>
    </xf>
    <xf numFmtId="4" fontId="0" fillId="0" borderId="0" xfId="0" applyNumberFormat="1" applyAlignment="1">
      <alignment horizontal="right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4" fontId="1" fillId="3" borderId="5" xfId="0" applyNumberFormat="1" applyFont="1" applyFill="1" applyBorder="1" applyAlignment="1">
      <alignment horizontal="right" vertical="center"/>
    </xf>
    <xf numFmtId="4" fontId="0" fillId="3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7" fillId="2" borderId="5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0" fontId="0" fillId="2" borderId="0" xfId="0" applyFill="1" applyAlignment="1">
      <alignment wrapText="1"/>
    </xf>
    <xf numFmtId="0" fontId="0" fillId="3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4" fontId="12" fillId="0" borderId="0" xfId="0" applyNumberFormat="1" applyFont="1" applyAlignment="1">
      <alignment horizontal="right"/>
    </xf>
    <xf numFmtId="0" fontId="12" fillId="0" borderId="3" xfId="0" applyFont="1" applyBorder="1" applyAlignment="1">
      <alignment horizontal="left" vertical="center" indent="1"/>
    </xf>
    <xf numFmtId="4" fontId="1" fillId="3" borderId="5" xfId="0" applyNumberFormat="1" applyFont="1" applyFill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3" fontId="1" fillId="3" borderId="5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D901B-9241-4C3D-A682-C9549752FCD6}">
  <sheetPr>
    <pageSetUpPr fitToPage="1"/>
  </sheetPr>
  <dimension ref="B1:O64"/>
  <sheetViews>
    <sheetView tabSelected="1" topLeftCell="B1" zoomScale="85" zoomScaleNormal="85" workbookViewId="0">
      <selection activeCell="D38" sqref="D38"/>
    </sheetView>
  </sheetViews>
  <sheetFormatPr defaultRowHeight="14.5" x14ac:dyDescent="0.35"/>
  <cols>
    <col min="1" max="1" width="2.36328125" customWidth="1"/>
    <col min="2" max="2" width="6.54296875" customWidth="1"/>
    <col min="3" max="3" width="9.36328125" customWidth="1"/>
    <col min="4" max="4" width="67.08984375" customWidth="1"/>
    <col min="5" max="5" width="13.54296875" hidden="1" customWidth="1"/>
    <col min="6" max="6" width="7.90625" customWidth="1"/>
    <col min="7" max="7" width="11.54296875" style="70" customWidth="1"/>
    <col min="8" max="8" width="9.08984375" style="70" customWidth="1"/>
    <col min="9" max="9" width="10.08984375" style="70" customWidth="1"/>
    <col min="10" max="10" width="9.90625" style="70" customWidth="1"/>
    <col min="11" max="11" width="11.6328125" style="70" customWidth="1"/>
    <col min="12" max="13" width="10.36328125" style="70" customWidth="1"/>
    <col min="14" max="14" width="31.6328125" style="82" customWidth="1"/>
  </cols>
  <sheetData>
    <row r="1" spans="2:14" ht="27.75" customHeight="1" x14ac:dyDescent="0.35">
      <c r="C1" s="48" t="s">
        <v>91</v>
      </c>
      <c r="D1" s="17"/>
    </row>
    <row r="3" spans="2:14" ht="15.5" x14ac:dyDescent="0.35">
      <c r="C3" s="49" t="s">
        <v>25</v>
      </c>
    </row>
    <row r="5" spans="2:14" ht="57.75" customHeight="1" x14ac:dyDescent="0.35">
      <c r="B5" s="10"/>
      <c r="C5" s="99" t="s">
        <v>21</v>
      </c>
      <c r="D5" s="98" t="s">
        <v>0</v>
      </c>
      <c r="E5" s="98" t="s">
        <v>6</v>
      </c>
      <c r="F5" s="98" t="s">
        <v>1</v>
      </c>
      <c r="G5" s="100" t="s">
        <v>83</v>
      </c>
      <c r="H5" s="100"/>
      <c r="I5" s="101" t="s">
        <v>26</v>
      </c>
      <c r="J5" s="101"/>
      <c r="K5" s="100" t="s">
        <v>84</v>
      </c>
      <c r="L5" s="100"/>
      <c r="M5" s="105" t="s">
        <v>96</v>
      </c>
      <c r="N5" s="107" t="s">
        <v>4</v>
      </c>
    </row>
    <row r="6" spans="2:14" ht="26" customHeight="1" x14ac:dyDescent="0.35">
      <c r="B6" s="10"/>
      <c r="C6" s="99"/>
      <c r="D6" s="98"/>
      <c r="E6" s="98"/>
      <c r="F6" s="98"/>
      <c r="G6" s="88" t="s">
        <v>85</v>
      </c>
      <c r="H6" s="88" t="s">
        <v>86</v>
      </c>
      <c r="I6" s="88" t="s">
        <v>85</v>
      </c>
      <c r="J6" s="88" t="s">
        <v>86</v>
      </c>
      <c r="K6" s="88" t="s">
        <v>85</v>
      </c>
      <c r="L6" s="88" t="s">
        <v>86</v>
      </c>
      <c r="M6" s="106"/>
      <c r="N6" s="108"/>
    </row>
    <row r="7" spans="2:14" ht="55.5" customHeight="1" x14ac:dyDescent="0.35">
      <c r="B7" s="10"/>
      <c r="C7" s="24">
        <v>1</v>
      </c>
      <c r="D7" s="46" t="s">
        <v>11</v>
      </c>
      <c r="E7" s="24"/>
      <c r="F7" s="24" t="s">
        <v>2</v>
      </c>
      <c r="G7" s="81"/>
      <c r="H7" s="71"/>
      <c r="I7" s="71"/>
      <c r="J7" s="72"/>
      <c r="K7" s="91">
        <v>1</v>
      </c>
      <c r="L7" s="71"/>
      <c r="M7" s="71">
        <f>G7*H7+I7*J7+K7*L7</f>
        <v>0</v>
      </c>
      <c r="N7" s="26" t="s">
        <v>63</v>
      </c>
    </row>
    <row r="8" spans="2:14" ht="18" customHeight="1" x14ac:dyDescent="0.35">
      <c r="B8" s="10"/>
      <c r="C8" s="39">
        <v>2</v>
      </c>
      <c r="D8" s="61" t="s">
        <v>8</v>
      </c>
      <c r="E8" s="62"/>
      <c r="F8" s="62"/>
      <c r="G8" s="73"/>
      <c r="H8" s="74"/>
      <c r="I8" s="74"/>
      <c r="J8" s="74"/>
      <c r="K8" s="74"/>
      <c r="L8" s="74"/>
      <c r="M8" s="74"/>
      <c r="N8" s="83"/>
    </row>
    <row r="9" spans="2:14" s="15" customFormat="1" ht="21" customHeight="1" x14ac:dyDescent="0.35">
      <c r="B9" s="19"/>
      <c r="C9" s="23">
        <v>2.1</v>
      </c>
      <c r="D9" s="69" t="s">
        <v>31</v>
      </c>
      <c r="E9" s="63"/>
      <c r="F9" s="63"/>
      <c r="G9" s="76"/>
      <c r="H9" s="75"/>
      <c r="I9" s="75"/>
      <c r="J9" s="75"/>
      <c r="K9" s="75"/>
      <c r="L9" s="75"/>
      <c r="M9" s="71"/>
      <c r="N9" s="26"/>
    </row>
    <row r="10" spans="2:14" ht="45.65" customHeight="1" x14ac:dyDescent="0.35">
      <c r="B10" s="10"/>
      <c r="C10" s="9" t="s">
        <v>46</v>
      </c>
      <c r="D10" s="22" t="s">
        <v>95</v>
      </c>
      <c r="E10" s="27"/>
      <c r="F10" s="1" t="s">
        <v>9</v>
      </c>
      <c r="G10" s="75">
        <v>92</v>
      </c>
      <c r="H10" s="75"/>
      <c r="I10" s="75"/>
      <c r="J10" s="75"/>
      <c r="K10" s="75"/>
      <c r="L10" s="75"/>
      <c r="M10" s="71">
        <f>G10*H10+I10*J10+K10*L10</f>
        <v>0</v>
      </c>
      <c r="N10" s="26"/>
    </row>
    <row r="11" spans="2:14" ht="31.5" customHeight="1" x14ac:dyDescent="0.35">
      <c r="B11" s="10"/>
      <c r="C11" s="9" t="s">
        <v>47</v>
      </c>
      <c r="D11" s="93" t="s">
        <v>51</v>
      </c>
      <c r="E11" s="65"/>
      <c r="F11" s="64"/>
      <c r="G11" s="94"/>
      <c r="H11" s="75"/>
      <c r="I11" s="75"/>
      <c r="J11" s="75"/>
      <c r="K11" s="75"/>
      <c r="L11" s="75"/>
      <c r="M11" s="71">
        <f t="shared" ref="M11:M46" si="0">G11*H11+I11*J11+K11*L11</f>
        <v>0</v>
      </c>
      <c r="N11" s="26"/>
    </row>
    <row r="12" spans="2:14" ht="18.75" customHeight="1" x14ac:dyDescent="0.35">
      <c r="B12" s="10"/>
      <c r="C12" s="36" t="s">
        <v>48</v>
      </c>
      <c r="D12" s="34" t="s">
        <v>52</v>
      </c>
      <c r="E12" s="27"/>
      <c r="F12" s="1" t="s">
        <v>9</v>
      </c>
      <c r="G12" s="77"/>
      <c r="H12" s="77"/>
      <c r="I12" s="77">
        <v>35</v>
      </c>
      <c r="J12" s="77"/>
      <c r="K12" s="77">
        <v>35</v>
      </c>
      <c r="L12" s="77"/>
      <c r="M12" s="71">
        <f t="shared" si="0"/>
        <v>0</v>
      </c>
      <c r="N12" s="26"/>
    </row>
    <row r="13" spans="2:14" ht="33.65" customHeight="1" x14ac:dyDescent="0.35">
      <c r="B13" s="10"/>
      <c r="C13" s="36" t="s">
        <v>49</v>
      </c>
      <c r="D13" s="35" t="s">
        <v>16</v>
      </c>
      <c r="E13" s="27"/>
      <c r="F13" s="1" t="s">
        <v>9</v>
      </c>
      <c r="G13" s="77"/>
      <c r="H13" s="77"/>
      <c r="I13" s="77"/>
      <c r="J13" s="77"/>
      <c r="K13" s="77">
        <v>32</v>
      </c>
      <c r="L13" s="77"/>
      <c r="M13" s="71">
        <f t="shared" si="0"/>
        <v>0</v>
      </c>
      <c r="N13" s="26" t="s">
        <v>10</v>
      </c>
    </row>
    <row r="14" spans="2:14" ht="18.75" customHeight="1" x14ac:dyDescent="0.35">
      <c r="B14" s="10"/>
      <c r="C14" s="36" t="s">
        <v>50</v>
      </c>
      <c r="D14" s="34" t="s">
        <v>80</v>
      </c>
      <c r="E14" s="27"/>
      <c r="F14" s="1" t="s">
        <v>9</v>
      </c>
      <c r="G14" s="77"/>
      <c r="H14" s="77"/>
      <c r="I14" s="77">
        <v>26</v>
      </c>
      <c r="J14" s="77"/>
      <c r="K14" s="77">
        <v>26</v>
      </c>
      <c r="L14" s="77"/>
      <c r="M14" s="71">
        <f t="shared" si="0"/>
        <v>0</v>
      </c>
      <c r="N14" s="26"/>
    </row>
    <row r="15" spans="2:14" ht="28.5" customHeight="1" x14ac:dyDescent="0.35">
      <c r="B15" s="10"/>
      <c r="C15" s="23">
        <v>2.2000000000000002</v>
      </c>
      <c r="D15" s="92" t="s">
        <v>61</v>
      </c>
      <c r="E15" s="66"/>
      <c r="F15" s="92"/>
      <c r="G15" s="77"/>
      <c r="H15" s="77"/>
      <c r="I15" s="77"/>
      <c r="J15" s="77"/>
      <c r="K15" s="77"/>
      <c r="L15" s="77"/>
      <c r="M15" s="71">
        <f t="shared" si="0"/>
        <v>0</v>
      </c>
      <c r="N15" s="26"/>
    </row>
    <row r="16" spans="2:14" ht="21" customHeight="1" x14ac:dyDescent="0.35">
      <c r="B16" s="10"/>
      <c r="C16" s="9" t="s">
        <v>53</v>
      </c>
      <c r="D16" s="20" t="s">
        <v>67</v>
      </c>
      <c r="E16" s="32"/>
      <c r="F16" s="102" t="s">
        <v>7</v>
      </c>
      <c r="G16" s="77">
        <v>30</v>
      </c>
      <c r="H16" s="77"/>
      <c r="I16" s="77"/>
      <c r="J16" s="77"/>
      <c r="K16" s="77"/>
      <c r="L16" s="77"/>
      <c r="M16" s="71">
        <f t="shared" si="0"/>
        <v>0</v>
      </c>
      <c r="N16" s="26"/>
    </row>
    <row r="17" spans="2:14" ht="21.75" customHeight="1" x14ac:dyDescent="0.35">
      <c r="B17" s="10"/>
      <c r="C17" s="9" t="s">
        <v>54</v>
      </c>
      <c r="D17" s="21" t="s">
        <v>68</v>
      </c>
      <c r="E17" s="33"/>
      <c r="F17" s="103"/>
      <c r="G17" s="77"/>
      <c r="H17" s="77"/>
      <c r="I17" s="77">
        <v>30</v>
      </c>
      <c r="J17" s="77"/>
      <c r="K17" s="77">
        <v>30</v>
      </c>
      <c r="L17" s="89"/>
      <c r="M17" s="71">
        <f>G17*H17+I17*J17+K17*L17</f>
        <v>0</v>
      </c>
      <c r="N17" s="26"/>
    </row>
    <row r="18" spans="2:14" ht="19.5" customHeight="1" x14ac:dyDescent="0.35">
      <c r="B18" s="10"/>
      <c r="C18" s="9" t="s">
        <v>55</v>
      </c>
      <c r="D18" s="21" t="s">
        <v>69</v>
      </c>
      <c r="E18" s="33"/>
      <c r="F18" s="103"/>
      <c r="G18" s="77"/>
      <c r="H18" s="77"/>
      <c r="I18" s="77">
        <v>30</v>
      </c>
      <c r="J18" s="77"/>
      <c r="K18" s="77">
        <v>30</v>
      </c>
      <c r="L18" s="89"/>
      <c r="M18" s="71">
        <f>G18*H18+I18*J18+K18*L18</f>
        <v>0</v>
      </c>
      <c r="N18" s="26"/>
    </row>
    <row r="19" spans="2:14" ht="19.5" customHeight="1" x14ac:dyDescent="0.35">
      <c r="B19" s="10"/>
      <c r="C19" s="9" t="s">
        <v>56</v>
      </c>
      <c r="D19" s="21" t="s">
        <v>70</v>
      </c>
      <c r="E19" s="33"/>
      <c r="F19" s="103"/>
      <c r="G19" s="77"/>
      <c r="H19" s="77"/>
      <c r="I19" s="77">
        <v>30</v>
      </c>
      <c r="J19" s="77"/>
      <c r="K19" s="77">
        <v>30</v>
      </c>
      <c r="L19" s="89"/>
      <c r="M19" s="71">
        <f>G19*H19+I19*J19+K19*L19</f>
        <v>0</v>
      </c>
      <c r="N19" s="26"/>
    </row>
    <row r="20" spans="2:14" ht="21" customHeight="1" x14ac:dyDescent="0.35">
      <c r="B20" s="10"/>
      <c r="C20" s="9" t="s">
        <v>73</v>
      </c>
      <c r="D20" s="21" t="s">
        <v>69</v>
      </c>
      <c r="E20" s="33"/>
      <c r="F20" s="104"/>
      <c r="G20" s="77"/>
      <c r="H20" s="77"/>
      <c r="I20" s="77">
        <v>30</v>
      </c>
      <c r="J20" s="77"/>
      <c r="K20" s="77">
        <v>30</v>
      </c>
      <c r="L20" s="89"/>
      <c r="M20" s="71">
        <f>G20*H20+I20*J20+K20*L20</f>
        <v>0</v>
      </c>
      <c r="N20" s="26"/>
    </row>
    <row r="21" spans="2:14" ht="49.25" customHeight="1" x14ac:dyDescent="0.35">
      <c r="B21" s="10"/>
      <c r="C21" s="14">
        <v>3</v>
      </c>
      <c r="D21" s="45" t="s">
        <v>78</v>
      </c>
      <c r="E21" s="33"/>
      <c r="F21" s="13" t="s">
        <v>3</v>
      </c>
      <c r="G21" s="77">
        <v>15000</v>
      </c>
      <c r="H21" s="77"/>
      <c r="I21" s="77"/>
      <c r="J21" s="77"/>
      <c r="K21" s="77"/>
      <c r="L21" s="89"/>
      <c r="M21" s="71">
        <f t="shared" si="0"/>
        <v>0</v>
      </c>
      <c r="N21" s="26" t="s">
        <v>82</v>
      </c>
    </row>
    <row r="22" spans="2:14" ht="54.65" customHeight="1" x14ac:dyDescent="0.35">
      <c r="B22" s="10"/>
      <c r="C22" s="14">
        <v>4</v>
      </c>
      <c r="D22" s="45" t="s">
        <v>75</v>
      </c>
      <c r="E22" s="33"/>
      <c r="F22" s="13" t="s">
        <v>3</v>
      </c>
      <c r="G22" s="77"/>
      <c r="H22" s="77"/>
      <c r="I22" s="77"/>
      <c r="J22" s="77"/>
      <c r="K22" s="77">
        <v>6500</v>
      </c>
      <c r="L22" s="89"/>
      <c r="M22" s="71">
        <f t="shared" si="0"/>
        <v>0</v>
      </c>
      <c r="N22" s="55"/>
    </row>
    <row r="23" spans="2:14" ht="21.75" customHeight="1" x14ac:dyDescent="0.35">
      <c r="B23" s="10"/>
      <c r="C23" s="9">
        <v>4.0999999999999996</v>
      </c>
      <c r="D23" s="47" t="s">
        <v>65</v>
      </c>
      <c r="E23" s="33"/>
      <c r="F23" s="13" t="s">
        <v>3</v>
      </c>
      <c r="G23" s="77"/>
      <c r="H23" s="77"/>
      <c r="I23" s="77">
        <v>2000</v>
      </c>
      <c r="J23" s="89"/>
      <c r="K23" s="77"/>
      <c r="L23" s="77"/>
      <c r="M23" s="71"/>
      <c r="N23" s="55"/>
    </row>
    <row r="24" spans="2:14" ht="61.5" customHeight="1" x14ac:dyDescent="0.35">
      <c r="B24" s="10"/>
      <c r="C24" s="9">
        <v>5</v>
      </c>
      <c r="D24" s="45" t="s">
        <v>87</v>
      </c>
      <c r="E24" s="33"/>
      <c r="F24" s="13" t="s">
        <v>3</v>
      </c>
      <c r="G24" s="77">
        <v>60000</v>
      </c>
      <c r="H24" s="77"/>
      <c r="I24" s="77"/>
      <c r="J24" s="77"/>
      <c r="K24" s="77"/>
      <c r="L24" s="77"/>
      <c r="M24" s="71">
        <f t="shared" si="0"/>
        <v>0</v>
      </c>
      <c r="N24" s="55"/>
    </row>
    <row r="25" spans="2:14" ht="48.75" customHeight="1" x14ac:dyDescent="0.35">
      <c r="B25" s="10"/>
      <c r="C25" s="9">
        <v>6</v>
      </c>
      <c r="D25" s="45" t="s">
        <v>79</v>
      </c>
      <c r="E25" s="33"/>
      <c r="F25" s="13" t="s">
        <v>9</v>
      </c>
      <c r="G25" s="77">
        <v>10</v>
      </c>
      <c r="H25" s="77"/>
      <c r="I25" s="77"/>
      <c r="J25" s="77"/>
      <c r="K25" s="77"/>
      <c r="L25" s="77"/>
      <c r="M25" s="71">
        <f t="shared" si="0"/>
        <v>0</v>
      </c>
      <c r="N25" s="55"/>
    </row>
    <row r="26" spans="2:14" ht="27" customHeight="1" x14ac:dyDescent="0.35">
      <c r="B26" s="10"/>
      <c r="C26" s="9">
        <v>7</v>
      </c>
      <c r="D26" s="45" t="s">
        <v>57</v>
      </c>
      <c r="E26" s="33"/>
      <c r="F26" s="13" t="s">
        <v>5</v>
      </c>
      <c r="G26" s="77">
        <v>4</v>
      </c>
      <c r="H26" s="77"/>
      <c r="I26" s="77"/>
      <c r="J26" s="77"/>
      <c r="K26" s="77">
        <v>4</v>
      </c>
      <c r="L26" s="77"/>
      <c r="M26" s="71">
        <f t="shared" si="0"/>
        <v>0</v>
      </c>
      <c r="N26" s="55"/>
    </row>
    <row r="27" spans="2:14" ht="33.75" customHeight="1" x14ac:dyDescent="0.35">
      <c r="B27" s="11"/>
      <c r="C27" s="9">
        <v>8</v>
      </c>
      <c r="D27" s="31" t="s">
        <v>32</v>
      </c>
      <c r="E27" s="12" t="s">
        <v>20</v>
      </c>
      <c r="F27" s="5" t="s">
        <v>3</v>
      </c>
      <c r="G27" s="77"/>
      <c r="H27" s="77"/>
      <c r="I27" s="77"/>
      <c r="J27" s="77"/>
      <c r="K27" s="77">
        <v>9218</v>
      </c>
      <c r="L27" s="77"/>
      <c r="M27" s="71">
        <f t="shared" si="0"/>
        <v>0</v>
      </c>
      <c r="N27" s="95" t="s">
        <v>59</v>
      </c>
    </row>
    <row r="28" spans="2:14" ht="24.75" customHeight="1" x14ac:dyDescent="0.35">
      <c r="B28" s="11"/>
      <c r="C28" s="9">
        <v>9</v>
      </c>
      <c r="D28" s="31" t="s">
        <v>64</v>
      </c>
      <c r="E28" s="12" t="s">
        <v>17</v>
      </c>
      <c r="F28" s="5" t="s">
        <v>3</v>
      </c>
      <c r="G28" s="77"/>
      <c r="H28" s="77"/>
      <c r="I28" s="77"/>
      <c r="J28" s="77"/>
      <c r="K28" s="77">
        <v>43286</v>
      </c>
      <c r="L28" s="77"/>
      <c r="M28" s="71">
        <f t="shared" si="0"/>
        <v>0</v>
      </c>
      <c r="N28" s="96"/>
    </row>
    <row r="29" spans="2:14" ht="25.5" customHeight="1" x14ac:dyDescent="0.35">
      <c r="B29" s="11"/>
      <c r="C29" s="9">
        <v>10</v>
      </c>
      <c r="D29" s="31" t="s">
        <v>58</v>
      </c>
      <c r="E29" s="12"/>
      <c r="F29" s="5" t="s">
        <v>3</v>
      </c>
      <c r="G29" s="77"/>
      <c r="H29" s="77"/>
      <c r="I29" s="77"/>
      <c r="J29" s="77"/>
      <c r="K29" s="77">
        <v>12372</v>
      </c>
      <c r="L29" s="77"/>
      <c r="M29" s="71">
        <f t="shared" si="0"/>
        <v>0</v>
      </c>
      <c r="N29" s="96"/>
    </row>
    <row r="30" spans="2:14" ht="30.75" customHeight="1" x14ac:dyDescent="0.35">
      <c r="B30" s="11"/>
      <c r="C30" s="9">
        <v>11</v>
      </c>
      <c r="D30" s="31" t="s">
        <v>81</v>
      </c>
      <c r="E30" s="12"/>
      <c r="F30" s="5" t="s">
        <v>3</v>
      </c>
      <c r="G30" s="77"/>
      <c r="H30" s="77"/>
      <c r="I30" s="77"/>
      <c r="J30" s="77"/>
      <c r="K30" s="77">
        <v>1500</v>
      </c>
      <c r="L30" s="77"/>
      <c r="M30" s="71">
        <f t="shared" si="0"/>
        <v>0</v>
      </c>
      <c r="N30" s="96"/>
    </row>
    <row r="31" spans="2:14" ht="36" customHeight="1" x14ac:dyDescent="0.35">
      <c r="B31" s="11"/>
      <c r="C31" s="9">
        <v>12</v>
      </c>
      <c r="D31" s="31" t="s">
        <v>76</v>
      </c>
      <c r="E31" s="12"/>
      <c r="F31" s="5" t="s">
        <v>3</v>
      </c>
      <c r="G31" s="77"/>
      <c r="H31" s="77"/>
      <c r="I31" s="77"/>
      <c r="J31" s="77"/>
      <c r="K31" s="77">
        <v>13500</v>
      </c>
      <c r="L31" s="77"/>
      <c r="M31" s="71">
        <f t="shared" si="0"/>
        <v>0</v>
      </c>
      <c r="N31" s="96"/>
    </row>
    <row r="32" spans="2:14" ht="21.75" customHeight="1" x14ac:dyDescent="0.35">
      <c r="B32" s="11"/>
      <c r="C32" s="9">
        <v>13</v>
      </c>
      <c r="D32" s="30" t="s">
        <v>33</v>
      </c>
      <c r="E32" s="29" t="s">
        <v>18</v>
      </c>
      <c r="F32" s="5" t="s">
        <v>3</v>
      </c>
      <c r="G32" s="77"/>
      <c r="H32" s="77"/>
      <c r="I32" s="77"/>
      <c r="J32" s="77"/>
      <c r="K32" s="77">
        <v>16002</v>
      </c>
      <c r="L32" s="77"/>
      <c r="M32" s="71">
        <f t="shared" si="0"/>
        <v>0</v>
      </c>
      <c r="N32" s="96"/>
    </row>
    <row r="33" spans="2:14" ht="31.5" customHeight="1" x14ac:dyDescent="0.35">
      <c r="B33" s="11"/>
      <c r="C33" s="9">
        <v>14</v>
      </c>
      <c r="D33" s="30" t="s">
        <v>34</v>
      </c>
      <c r="E33" s="29" t="s">
        <v>19</v>
      </c>
      <c r="F33" s="5" t="s">
        <v>3</v>
      </c>
      <c r="G33" s="77"/>
      <c r="H33" s="77"/>
      <c r="I33" s="77"/>
      <c r="J33" s="77"/>
      <c r="K33" s="77">
        <v>26489</v>
      </c>
      <c r="L33" s="77"/>
      <c r="M33" s="71">
        <f t="shared" si="0"/>
        <v>0</v>
      </c>
      <c r="N33" s="97"/>
    </row>
    <row r="34" spans="2:14" ht="31.5" customHeight="1" x14ac:dyDescent="0.35">
      <c r="B34" s="11"/>
      <c r="C34" s="9">
        <v>15</v>
      </c>
      <c r="D34" s="28" t="s">
        <v>92</v>
      </c>
      <c r="E34" s="29"/>
      <c r="F34" s="52" t="s">
        <v>3</v>
      </c>
      <c r="G34" s="77"/>
      <c r="H34" s="77"/>
      <c r="I34" s="77"/>
      <c r="J34" s="77"/>
      <c r="K34" s="78">
        <v>5000</v>
      </c>
      <c r="L34" s="77"/>
      <c r="M34" s="71">
        <f t="shared" si="0"/>
        <v>0</v>
      </c>
      <c r="N34" s="84"/>
    </row>
    <row r="35" spans="2:14" ht="26.4" customHeight="1" x14ac:dyDescent="0.35">
      <c r="B35" s="11"/>
      <c r="C35" s="54">
        <v>15.1</v>
      </c>
      <c r="D35" s="53" t="s">
        <v>60</v>
      </c>
      <c r="E35" s="29"/>
      <c r="F35" s="52" t="s">
        <v>3</v>
      </c>
      <c r="G35" s="77"/>
      <c r="H35" s="77"/>
      <c r="I35" s="77">
        <v>1500</v>
      </c>
      <c r="J35" s="77"/>
      <c r="K35" s="77"/>
      <c r="L35" s="77"/>
      <c r="M35" s="71"/>
      <c r="N35" s="84"/>
    </row>
    <row r="36" spans="2:14" ht="21.65" customHeight="1" x14ac:dyDescent="0.35">
      <c r="B36" s="11"/>
      <c r="C36" s="90">
        <v>16</v>
      </c>
      <c r="D36" s="87" t="s">
        <v>88</v>
      </c>
      <c r="E36" s="73"/>
      <c r="F36" s="73"/>
      <c r="G36" s="73"/>
      <c r="H36" s="73"/>
      <c r="I36" s="73"/>
      <c r="J36" s="73"/>
      <c r="K36" s="73"/>
      <c r="L36" s="73"/>
      <c r="M36" s="73"/>
      <c r="N36" s="84"/>
    </row>
    <row r="37" spans="2:14" ht="30.75" customHeight="1" x14ac:dyDescent="0.35">
      <c r="B37" s="110" t="s">
        <v>77</v>
      </c>
      <c r="C37" s="1">
        <v>16.100000000000001</v>
      </c>
      <c r="D37" s="41" t="s">
        <v>93</v>
      </c>
      <c r="E37" s="2"/>
      <c r="F37" s="4" t="s">
        <v>5</v>
      </c>
      <c r="G37" s="77"/>
      <c r="H37" s="77"/>
      <c r="I37" s="78">
        <f>44+44+146+50</f>
        <v>284</v>
      </c>
      <c r="J37" s="77"/>
      <c r="K37" s="77"/>
      <c r="L37" s="77"/>
      <c r="M37" s="71">
        <f t="shared" si="0"/>
        <v>0</v>
      </c>
      <c r="N37" s="95" t="s">
        <v>37</v>
      </c>
    </row>
    <row r="38" spans="2:14" ht="21" customHeight="1" x14ac:dyDescent="0.35">
      <c r="B38" s="111"/>
      <c r="C38" s="1">
        <v>16.2</v>
      </c>
      <c r="D38" s="42" t="s">
        <v>35</v>
      </c>
      <c r="E38" s="3"/>
      <c r="F38" s="4" t="s">
        <v>5</v>
      </c>
      <c r="G38" s="77"/>
      <c r="H38" s="77"/>
      <c r="I38" s="79">
        <f>I37*2 +48</f>
        <v>616</v>
      </c>
      <c r="J38" s="77"/>
      <c r="K38" s="77"/>
      <c r="L38" s="77"/>
      <c r="M38" s="71">
        <f t="shared" si="0"/>
        <v>0</v>
      </c>
      <c r="N38" s="96"/>
    </row>
    <row r="39" spans="2:14" ht="24" customHeight="1" x14ac:dyDescent="0.35">
      <c r="B39" s="112"/>
      <c r="C39" s="1">
        <v>16.3</v>
      </c>
      <c r="D39" s="42" t="s">
        <v>36</v>
      </c>
      <c r="E39" s="3"/>
      <c r="F39" s="4" t="s">
        <v>5</v>
      </c>
      <c r="G39" s="77"/>
      <c r="H39" s="77"/>
      <c r="I39" s="79">
        <f>I37*1 +96</f>
        <v>380</v>
      </c>
      <c r="J39" s="77"/>
      <c r="K39" s="77"/>
      <c r="L39" s="77"/>
      <c r="M39" s="71">
        <f t="shared" si="0"/>
        <v>0</v>
      </c>
      <c r="N39" s="97"/>
    </row>
    <row r="40" spans="2:14" ht="21" customHeight="1" x14ac:dyDescent="0.35">
      <c r="B40" s="113" t="s">
        <v>62</v>
      </c>
      <c r="C40" s="1">
        <v>16.399999999999999</v>
      </c>
      <c r="D40" s="44" t="s">
        <v>41</v>
      </c>
      <c r="E40" s="6"/>
      <c r="F40" s="5" t="s">
        <v>5</v>
      </c>
      <c r="G40" s="77"/>
      <c r="H40" s="77"/>
      <c r="I40" s="79">
        <v>36</v>
      </c>
      <c r="J40" s="77"/>
      <c r="K40" s="77"/>
      <c r="L40" s="77"/>
      <c r="M40" s="71">
        <f t="shared" si="0"/>
        <v>0</v>
      </c>
      <c r="N40" s="58"/>
    </row>
    <row r="41" spans="2:14" ht="18" customHeight="1" x14ac:dyDescent="0.35">
      <c r="B41" s="114"/>
      <c r="C41" s="1">
        <v>16.5</v>
      </c>
      <c r="D41" s="43" t="s">
        <v>38</v>
      </c>
      <c r="E41" s="8"/>
      <c r="F41" s="7" t="s">
        <v>5</v>
      </c>
      <c r="G41" s="77"/>
      <c r="H41" s="77"/>
      <c r="I41" s="80">
        <f>I40*1</f>
        <v>36</v>
      </c>
      <c r="J41" s="77"/>
      <c r="K41" s="77"/>
      <c r="L41" s="77"/>
      <c r="M41" s="71">
        <f t="shared" si="0"/>
        <v>0</v>
      </c>
      <c r="N41" s="59"/>
    </row>
    <row r="42" spans="2:14" ht="18.75" customHeight="1" x14ac:dyDescent="0.35">
      <c r="B42" s="115"/>
      <c r="C42" s="1">
        <v>16.600000000000001</v>
      </c>
      <c r="D42" s="42" t="s">
        <v>39</v>
      </c>
      <c r="E42" s="29"/>
      <c r="F42" s="5" t="s">
        <v>5</v>
      </c>
      <c r="G42" s="77"/>
      <c r="H42" s="77"/>
      <c r="I42" s="79">
        <f>I40*2</f>
        <v>72</v>
      </c>
      <c r="J42" s="77"/>
      <c r="K42" s="77"/>
      <c r="L42" s="77"/>
      <c r="M42" s="71">
        <f t="shared" si="0"/>
        <v>0</v>
      </c>
      <c r="N42" s="60"/>
    </row>
    <row r="43" spans="2:14" ht="21" customHeight="1" x14ac:dyDescent="0.35">
      <c r="B43" s="110" t="s">
        <v>45</v>
      </c>
      <c r="C43" s="1">
        <v>16.7</v>
      </c>
      <c r="D43" s="44" t="s">
        <v>40</v>
      </c>
      <c r="E43" s="8"/>
      <c r="F43" s="5" t="s">
        <v>5</v>
      </c>
      <c r="G43" s="77"/>
      <c r="H43" s="77"/>
      <c r="I43" s="79">
        <v>62</v>
      </c>
      <c r="J43" s="77"/>
      <c r="K43" s="77"/>
      <c r="L43" s="77"/>
      <c r="M43" s="71">
        <f t="shared" si="0"/>
        <v>0</v>
      </c>
      <c r="N43" s="59"/>
    </row>
    <row r="44" spans="2:14" ht="19.5" customHeight="1" x14ac:dyDescent="0.35">
      <c r="B44" s="111"/>
      <c r="C44" s="1">
        <v>16.8</v>
      </c>
      <c r="D44" s="42" t="s">
        <v>42</v>
      </c>
      <c r="E44" s="8"/>
      <c r="F44" s="5" t="s">
        <v>5</v>
      </c>
      <c r="G44" s="77"/>
      <c r="H44" s="77"/>
      <c r="I44" s="79">
        <f>I43*1</f>
        <v>62</v>
      </c>
      <c r="J44" s="77"/>
      <c r="K44" s="77"/>
      <c r="L44" s="77"/>
      <c r="M44" s="71">
        <f t="shared" si="0"/>
        <v>0</v>
      </c>
      <c r="N44" s="59"/>
    </row>
    <row r="45" spans="2:14" ht="19.5" customHeight="1" x14ac:dyDescent="0.35">
      <c r="B45" s="111"/>
      <c r="C45" s="51">
        <v>16.899999999999999</v>
      </c>
      <c r="D45" s="42" t="s">
        <v>43</v>
      </c>
      <c r="E45" s="6"/>
      <c r="F45" s="5" t="s">
        <v>5</v>
      </c>
      <c r="G45" s="77"/>
      <c r="H45" s="77"/>
      <c r="I45" s="79">
        <f>I43*2</f>
        <v>124</v>
      </c>
      <c r="J45" s="77"/>
      <c r="K45" s="77"/>
      <c r="L45" s="77"/>
      <c r="M45" s="71">
        <f t="shared" si="0"/>
        <v>0</v>
      </c>
      <c r="N45" s="59"/>
    </row>
    <row r="46" spans="2:14" ht="20.25" customHeight="1" x14ac:dyDescent="0.35">
      <c r="B46" s="111"/>
      <c r="C46" s="50">
        <v>16.100000000000001</v>
      </c>
      <c r="D46" s="44" t="s">
        <v>44</v>
      </c>
      <c r="E46" s="8"/>
      <c r="F46" s="7" t="s">
        <v>5</v>
      </c>
      <c r="G46" s="77"/>
      <c r="H46" s="77"/>
      <c r="I46" s="80">
        <v>48</v>
      </c>
      <c r="J46" s="77"/>
      <c r="K46" s="77"/>
      <c r="L46" s="77"/>
      <c r="M46" s="71">
        <f t="shared" si="0"/>
        <v>0</v>
      </c>
      <c r="N46" s="60"/>
    </row>
    <row r="47" spans="2:14" ht="25.25" customHeight="1" x14ac:dyDescent="0.35">
      <c r="B47" s="37"/>
      <c r="D47" s="86" t="s">
        <v>90</v>
      </c>
      <c r="M47" s="85">
        <f>SUM(M7:M46)</f>
        <v>0</v>
      </c>
    </row>
    <row r="49" spans="2:15" ht="17" customHeight="1" x14ac:dyDescent="0.35">
      <c r="C49" s="17" t="s">
        <v>12</v>
      </c>
    </row>
    <row r="50" spans="2:15" ht="35.4" customHeight="1" x14ac:dyDescent="0.35">
      <c r="B50" s="25">
        <v>1</v>
      </c>
      <c r="C50" s="116" t="s">
        <v>74</v>
      </c>
      <c r="D50" s="116"/>
      <c r="E50" s="116"/>
      <c r="F50" s="116"/>
      <c r="G50" s="116"/>
      <c r="H50" s="116"/>
      <c r="I50" s="116"/>
      <c r="J50" s="116"/>
      <c r="K50" s="116"/>
      <c r="L50" s="116"/>
      <c r="M50" s="57"/>
      <c r="N50" s="68"/>
      <c r="O50" s="15"/>
    </row>
    <row r="51" spans="2:15" ht="52.25" customHeight="1" x14ac:dyDescent="0.35">
      <c r="B51" s="25">
        <v>2</v>
      </c>
      <c r="C51" s="109" t="s">
        <v>89</v>
      </c>
      <c r="D51" s="109"/>
      <c r="E51" s="109"/>
      <c r="F51" s="109"/>
      <c r="G51" s="109"/>
      <c r="H51" s="109"/>
      <c r="I51" s="109"/>
      <c r="J51" s="109"/>
      <c r="K51" s="109"/>
      <c r="L51" s="109"/>
      <c r="M51" s="56"/>
      <c r="N51" s="67"/>
      <c r="O51" s="15"/>
    </row>
    <row r="52" spans="2:15" x14ac:dyDescent="0.35">
      <c r="B52" s="16">
        <v>3</v>
      </c>
      <c r="C52" t="s">
        <v>13</v>
      </c>
    </row>
    <row r="53" spans="2:15" x14ac:dyDescent="0.35">
      <c r="B53" s="16"/>
      <c r="D53" s="18" t="s">
        <v>22</v>
      </c>
    </row>
    <row r="54" spans="2:15" x14ac:dyDescent="0.35">
      <c r="B54" s="16"/>
      <c r="D54" s="18" t="s">
        <v>23</v>
      </c>
    </row>
    <row r="55" spans="2:15" x14ac:dyDescent="0.35">
      <c r="B55" s="16"/>
      <c r="D55" s="18" t="s">
        <v>14</v>
      </c>
    </row>
    <row r="56" spans="2:15" x14ac:dyDescent="0.35">
      <c r="D56" s="18" t="s">
        <v>15</v>
      </c>
    </row>
    <row r="57" spans="2:15" x14ac:dyDescent="0.35">
      <c r="D57" s="18" t="s">
        <v>24</v>
      </c>
    </row>
    <row r="58" spans="2:15" x14ac:dyDescent="0.35">
      <c r="D58" s="18" t="s">
        <v>66</v>
      </c>
    </row>
    <row r="59" spans="2:15" x14ac:dyDescent="0.35">
      <c r="D59" s="40" t="s">
        <v>28</v>
      </c>
    </row>
    <row r="60" spans="2:15" x14ac:dyDescent="0.35">
      <c r="B60" s="16">
        <v>4</v>
      </c>
      <c r="C60" t="s">
        <v>94</v>
      </c>
    </row>
    <row r="61" spans="2:15" x14ac:dyDescent="0.35">
      <c r="B61" s="16">
        <v>5</v>
      </c>
      <c r="C61" t="s">
        <v>27</v>
      </c>
    </row>
    <row r="63" spans="2:15" x14ac:dyDescent="0.35">
      <c r="D63" t="s">
        <v>71</v>
      </c>
      <c r="E63" s="38" t="s">
        <v>29</v>
      </c>
    </row>
    <row r="64" spans="2:15" x14ac:dyDescent="0.35">
      <c r="D64" t="s">
        <v>72</v>
      </c>
      <c r="E64" s="38" t="s">
        <v>30</v>
      </c>
    </row>
  </sheetData>
  <mergeCells count="17">
    <mergeCell ref="N37:N39"/>
    <mergeCell ref="C51:L51"/>
    <mergeCell ref="B37:B39"/>
    <mergeCell ref="B40:B42"/>
    <mergeCell ref="B43:B46"/>
    <mergeCell ref="C50:L50"/>
    <mergeCell ref="N27:N33"/>
    <mergeCell ref="E5:E6"/>
    <mergeCell ref="F5:F6"/>
    <mergeCell ref="D5:D6"/>
    <mergeCell ref="C5:C6"/>
    <mergeCell ref="G5:H5"/>
    <mergeCell ref="I5:J5"/>
    <mergeCell ref="K5:L5"/>
    <mergeCell ref="F16:F20"/>
    <mergeCell ref="M5:M6"/>
    <mergeCell ref="N5:N6"/>
  </mergeCells>
  <printOptions horizontalCentered="1"/>
  <pageMargins left="0.7" right="0.45" top="0.75" bottom="0.5" header="0.3" footer="0.05"/>
  <pageSetup paperSize="9" scale="5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 Jgeaburi secundare SUD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Niculescu, Mircea</dc:creator>
  <cp:lastModifiedBy>Hrituleac, Madalina</cp:lastModifiedBy>
  <cp:lastPrinted>2022-05-09T11:00:26Z</cp:lastPrinted>
  <dcterms:created xsi:type="dcterms:W3CDTF">2021-02-10T17:39:36Z</dcterms:created>
  <dcterms:modified xsi:type="dcterms:W3CDTF">2023-04-26T14:13:31Z</dcterms:modified>
</cp:coreProperties>
</file>